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5"/>
  </bookViews>
  <sheets>
    <sheet name="cover" sheetId="4" r:id="rId1"/>
    <sheet name="General Information " sheetId="5" r:id="rId2"/>
    <sheet name="Health" sheetId="6" r:id="rId3"/>
    <sheet name="Livestock" sheetId="8" r:id="rId4"/>
    <sheet name="Forestry" sheetId="9" r:id="rId5"/>
    <sheet name="Education" sheetId="12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5">[1]Sheeat1!$B$2:$B$3</definedName>
    <definedName name="pg" localSheetId="7">Sheeat1!$B$2:$B$3</definedName>
    <definedName name="pg">#REF!</definedName>
    <definedName name="sc">Sheeat1!$C$2:$C$7</definedName>
    <definedName name="st" localSheetId="5">[1]Sheeat1!$C$2:$C$7</definedName>
    <definedName name="st" localSheetId="7">Sheeat1!$C$2:$C$7</definedName>
    <definedName name="st">#REF!</definedName>
    <definedName name="y">Sheeat1!$D$2:$D$3</definedName>
    <definedName name="yn" localSheetId="5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C43" i="6"/>
  <c r="G114" i="10"/>
  <c r="G113"/>
  <c r="G111"/>
  <c r="G106"/>
  <c r="G99"/>
  <c r="G98"/>
  <c r="G93"/>
  <c r="G92"/>
  <c r="G89"/>
  <c r="G88"/>
  <c r="G87"/>
  <c r="G86"/>
  <c r="G84"/>
  <c r="G83"/>
  <c r="G81"/>
  <c r="G80"/>
  <c r="G79"/>
  <c r="G78"/>
  <c r="G76"/>
  <c r="G75"/>
  <c r="G74"/>
  <c r="G73"/>
  <c r="G72"/>
  <c r="G69"/>
  <c r="G68"/>
  <c r="G67"/>
  <c r="G66"/>
  <c r="G65"/>
  <c r="G62"/>
  <c r="G59"/>
  <c r="G56"/>
  <c r="G55"/>
  <c r="G53"/>
  <c r="G52"/>
  <c r="G50"/>
  <c r="G48"/>
  <c r="G45"/>
</calcChain>
</file>

<file path=xl/sharedStrings.xml><?xml version="1.0" encoding="utf-8"?>
<sst xmlns="http://schemas.openxmlformats.org/spreadsheetml/2006/main" count="1023" uniqueCount="504">
  <si>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</si>
  <si>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</si>
  <si>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</si>
  <si>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</si>
  <si>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</si>
  <si>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</si>
  <si>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</si>
  <si>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</si>
  <si>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</si>
  <si>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</si>
  <si>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</si>
  <si>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</si>
  <si>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</si>
  <si>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</si>
  <si>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</si>
  <si>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</si>
  <si>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</si>
  <si>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</si>
  <si>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</si>
  <si>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</si>
  <si>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</si>
  <si>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</si>
  <si>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</si>
  <si>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</si>
  <si>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</si>
  <si>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</si>
  <si>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</si>
  <si>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</si>
  <si>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</si>
  <si>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</si>
  <si>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</si>
  <si>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</si>
  <si>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</si>
  <si>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</si>
  <si>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</si>
  <si>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</si>
  <si>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</si>
  <si>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</si>
  <si>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</si>
  <si>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</si>
  <si>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</si>
  <si>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</si>
  <si>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</si>
  <si>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</si>
  <si>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</si>
  <si>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</si>
  <si>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</si>
  <si>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</si>
  <si>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</si>
  <si>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</si>
  <si>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</si>
  <si>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</si>
  <si>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</si>
  <si>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</si>
  <si>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</si>
  <si>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</si>
  <si>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</si>
  <si>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</si>
  <si>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</si>
  <si>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</si>
  <si>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</si>
  <si>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</si>
  <si>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</si>
  <si>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</si>
  <si>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</si>
  <si>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</si>
  <si>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</si>
  <si>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</si>
  <si>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</si>
  <si>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</si>
  <si>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</si>
  <si>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</si>
  <si>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</si>
  <si>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</si>
  <si>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</si>
  <si>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</si>
  <si>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</si>
  <si>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</si>
  <si>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</si>
  <si>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</si>
  <si>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</si>
  <si>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</si>
  <si>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</si>
  <si>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</si>
  <si>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</si>
  <si>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</si>
  <si>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</si>
  <si>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</si>
  <si>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</si>
  <si>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</si>
  <si>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</si>
  <si>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</si>
  <si>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</si>
  <si>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</si>
  <si>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</si>
  <si>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</si>
  <si>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</si>
  <si>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</si>
  <si>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</si>
  <si>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</si>
  <si>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</si>
  <si>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</si>
  <si>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</si>
  <si>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</si>
  <si>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</si>
  <si>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</si>
  <si>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</si>
  <si>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</si>
  <si>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</si>
  <si>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</si>
  <si>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</si>
  <si>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</si>
  <si>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</si>
  <si>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</si>
  <si>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</si>
  <si>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</si>
  <si>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</si>
  <si>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</si>
  <si>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</si>
  <si>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</si>
  <si>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</si>
  <si>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</si>
  <si>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</si>
  <si>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</si>
  <si>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</si>
  <si>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</si>
  <si>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</si>
  <si>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</si>
  <si>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</si>
  <si>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</si>
  <si>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</si>
  <si>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</si>
  <si>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</si>
  <si>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</si>
  <si>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</si>
  <si>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</si>
  <si>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</si>
  <si>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</si>
  <si>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</si>
  <si>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</si>
  <si>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</si>
  <si>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</si>
  <si>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</si>
  <si>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</si>
  <si>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</si>
  <si>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</si>
  <si>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</si>
  <si>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</si>
  <si>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</si>
  <si>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</si>
  <si>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</si>
  <si>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</si>
  <si>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</si>
  <si>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</si>
  <si>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</si>
  <si>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</si>
  <si>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</si>
  <si>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</si>
  <si>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</si>
  <si>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</si>
  <si>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</si>
  <si>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</si>
  <si>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</si>
  <si>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</si>
  <si>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</si>
  <si>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</si>
  <si>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</si>
  <si>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</si>
  <si>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</si>
  <si>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</si>
  <si>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</si>
  <si>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</si>
  <si>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</si>
  <si>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</si>
  <si>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</si>
  <si>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</si>
  <si>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</si>
  <si>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</si>
  <si>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</si>
  <si>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</si>
  <si>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</si>
  <si>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</si>
  <si>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</si>
  <si>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</si>
  <si>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</si>
  <si>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</si>
  <si>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</si>
  <si>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</si>
  <si>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</si>
  <si>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</si>
  <si>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</si>
  <si>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</si>
  <si>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</si>
  <si>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</si>
  <si>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</si>
  <si>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</si>
  <si>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</si>
  <si>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</si>
  <si>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</si>
  <si>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</si>
  <si>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</si>
  <si>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</si>
  <si>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</si>
  <si>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</si>
  <si>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</si>
  <si>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</si>
  <si>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</si>
  <si>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</si>
  <si>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</si>
  <si>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</si>
  <si>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</si>
  <si>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</si>
  <si>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</si>
  <si>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</si>
  <si>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</si>
  <si>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</si>
  <si>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</si>
  <si>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</si>
  <si>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</si>
  <si>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</si>
  <si>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</si>
  <si>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</si>
  <si>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</si>
  <si>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</si>
  <si>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</si>
  <si>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</si>
  <si>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</si>
  <si>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</si>
  <si>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</si>
  <si>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</si>
  <si>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</si>
  <si>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</si>
  <si>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</si>
  <si>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</si>
  <si>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</si>
  <si>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</si>
  <si>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</si>
  <si>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</si>
  <si>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</si>
  <si>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</si>
  <si>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</si>
  <si>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</si>
  <si>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</si>
  <si>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</si>
  <si>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</si>
  <si>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</si>
  <si>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</si>
  <si>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</si>
  <si>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</si>
  <si>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</si>
  <si>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</si>
  <si>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</si>
  <si>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</si>
  <si>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</si>
  <si>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</si>
  <si>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</si>
  <si>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</si>
  <si>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</si>
  <si>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</si>
  <si>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</si>
  <si>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</si>
  <si>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</si>
  <si>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</si>
  <si>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</si>
  <si>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</si>
  <si>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</si>
  <si>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</si>
  <si>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</si>
  <si>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</si>
  <si>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</si>
  <si>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</si>
  <si>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</si>
  <si>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</si>
  <si>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</si>
  <si>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</si>
  <si>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</si>
  <si>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</si>
  <si>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</si>
  <si>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</si>
  <si>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</si>
  <si>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</si>
  <si>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</si>
  <si>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</si>
  <si>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</si>
  <si>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</si>
  <si>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</si>
  <si>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</si>
  <si>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</si>
  <si>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</si>
  <si>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</si>
  <si>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</si>
  <si>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</si>
  <si>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</si>
  <si>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</si>
  <si>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</si>
  <si>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</si>
  <si>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</si>
  <si>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</si>
  <si>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</si>
  <si>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</si>
  <si>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</si>
  <si>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</si>
  <si>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</si>
  <si>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</si>
  <si>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</si>
  <si>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</si>
  <si>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</si>
  <si>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</si>
  <si>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</si>
  <si>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</si>
  <si>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</si>
  <si>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</si>
  <si>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</si>
  <si>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</si>
  <si>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</si>
  <si>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</si>
  <si>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</si>
  <si>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</si>
  <si>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</si>
  <si>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</si>
  <si>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</si>
  <si>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</si>
  <si>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</si>
  <si>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</si>
  <si>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</si>
  <si>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</si>
  <si>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</si>
  <si>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</si>
  <si>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</si>
  <si>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</si>
  <si>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</si>
  <si>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</si>
  <si>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</si>
  <si>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</si>
  <si>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</si>
  <si>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</si>
  <si>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</si>
  <si>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</si>
  <si>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</si>
  <si>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</si>
  <si>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</si>
  <si>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</si>
  <si>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</si>
  <si>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</si>
  <si>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</si>
  <si>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</si>
  <si>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</si>
  <si>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</si>
  <si>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</si>
  <si>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</si>
  <si>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</si>
  <si>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</si>
  <si>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</si>
  <si>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</si>
  <si>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</si>
  <si>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</si>
  <si>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</si>
  <si>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</si>
  <si>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</si>
  <si>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</si>
  <si>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</si>
  <si>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</si>
  <si>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</si>
  <si>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</si>
  <si>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</si>
  <si>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</si>
  <si>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</si>
  <si>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</si>
  <si>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</si>
  <si>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</si>
  <si>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</si>
  <si>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</si>
  <si>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</si>
  <si>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</si>
  <si>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</si>
  <si>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</si>
  <si>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</si>
  <si>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</si>
  <si>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</si>
  <si>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</si>
  <si>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</si>
  <si>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</si>
  <si>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</si>
  <si>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</si>
  <si>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</si>
  <si>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</si>
  <si>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</si>
  <si>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</si>
  <si>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</si>
  <si>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</si>
  <si>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</si>
  <si>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</si>
  <si>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</si>
  <si>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</si>
  <si>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</si>
  <si>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</si>
  <si>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</si>
  <si>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</si>
  <si>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</si>
  <si>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</si>
  <si>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</si>
  <si>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</si>
  <si>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</si>
  <si>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</si>
  <si>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</si>
  <si>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</si>
  <si>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</si>
  <si>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</si>
  <si>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</si>
  <si>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</si>
  <si>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</si>
  <si>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</si>
  <si>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</si>
  <si>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</si>
  <si>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</si>
  <si>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Day Feeding  </t>
  </si>
  <si>
    <t xml:space="preserve">Dropouts from Previous year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</si>
  <si>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</si>
  <si>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</si>
  <si>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</si>
  <si>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</si>
  <si>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</si>
  <si>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</si>
  <si>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</si>
  <si>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</si>
  <si>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</si>
  <si>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</si>
  <si>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</si>
  <si>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</si>
  <si>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</si>
  <si>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</si>
  <si>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</si>
  <si>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</si>
  <si>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</si>
  <si>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</si>
  <si>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</si>
  <si>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</si>
  <si>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</si>
  <si>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</si>
  <si>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</si>
  <si>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</si>
  <si>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</si>
  <si>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</si>
  <si>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</si>
  <si>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</si>
  <si>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</si>
  <si>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</si>
  <si>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</si>
  <si>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</si>
  <si>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</si>
  <si>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</si>
  <si>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</si>
  <si>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</si>
  <si>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</si>
  <si>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</si>
  <si>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</si>
  <si>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Tsheltrim Dorji</t>
  </si>
  <si>
    <t>Yeshey Wangmo</t>
  </si>
  <si>
    <t>Dechen Dorji</t>
  </si>
  <si>
    <t>Jigme Nidup</t>
  </si>
  <si>
    <t>Pabitra Rai</t>
  </si>
  <si>
    <t>Ugyen Dorji</t>
  </si>
  <si>
    <t>Sangay Dorji</t>
  </si>
  <si>
    <t>Kuenzang Rabten</t>
  </si>
  <si>
    <t>Jigme Wangchuk</t>
  </si>
  <si>
    <t>Sonam Zangpo</t>
  </si>
  <si>
    <t>Dramey</t>
  </si>
  <si>
    <t xml:space="preserve">GT Members </t>
  </si>
  <si>
    <t>17631671(BPC lineman)</t>
  </si>
  <si>
    <t>Karma</t>
  </si>
  <si>
    <t>J.B. Rai</t>
  </si>
  <si>
    <t>Pema Dorji</t>
  </si>
  <si>
    <t>Phuntsho Wangdi</t>
  </si>
  <si>
    <t>Dorji Gyeltshen</t>
  </si>
  <si>
    <t>GAO</t>
  </si>
  <si>
    <t xml:space="preserve">Temporary </t>
  </si>
  <si>
    <t xml:space="preserve">Households with only BBS TV </t>
  </si>
  <si>
    <t>Choekhorling Primary School</t>
  </si>
  <si>
    <t>Choekhorling PS</t>
  </si>
  <si>
    <t xml:space="preserve">1. Other muculo- skeletal Disorders  </t>
  </si>
  <si>
    <t xml:space="preserve">2. ARI (Acute Respiratory Infection) </t>
  </si>
  <si>
    <t>3. Other circulatory diseases</t>
  </si>
  <si>
    <t xml:space="preserve">4. Other disease of digestive system </t>
  </si>
  <si>
    <t xml:space="preserve">5. Other disorder of skin and subcutaneous tissue </t>
  </si>
  <si>
    <t>6. Peptic ulcer syndrome</t>
  </si>
  <si>
    <t>7. Other kidney,UTI/ genital disorder</t>
  </si>
  <si>
    <t>8. Hypertension</t>
  </si>
  <si>
    <t>9. Diarrhoea &amp; dysentry</t>
  </si>
  <si>
    <t>10. Other eye disorder</t>
  </si>
  <si>
    <t>NA</t>
  </si>
  <si>
    <t>Non-wood Forest Products Managemnt Area</t>
  </si>
  <si>
    <t>1,50,000</t>
  </si>
  <si>
    <t xml:space="preserve">Potato </t>
  </si>
  <si>
    <t>Cabbage</t>
  </si>
  <si>
    <t>Source</t>
  </si>
  <si>
    <t>…</t>
  </si>
  <si>
    <t xml:space="preserve">Gewog Health Sector ( BHU) </t>
  </si>
  <si>
    <t>Gewog Health Sector (BHU)</t>
  </si>
  <si>
    <t xml:space="preserve">Pema Gatshel </t>
  </si>
  <si>
    <t xml:space="preserve">Choekhorling </t>
  </si>
  <si>
    <t xml:space="preserve">Gewog Name : </t>
  </si>
  <si>
    <t xml:space="preserve">Dzongkhag : </t>
  </si>
  <si>
    <t>Compilation Year :</t>
  </si>
  <si>
    <t>Consumed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</si>
</sst>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0" borderId="0" xfId="0" applyFont="1" applyFill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6" borderId="0" xfId="0" applyFill="1" applyBorder="1" applyAlignment="1">
      <alignment horizontal="center"/>
    </xf>
    <xf numFmtId="0" fontId="0" fillId="3" borderId="22" xfId="0" applyFill="1" applyBorder="1"/>
    <xf numFmtId="0" fontId="2" fillId="0" borderId="23" xfId="0" applyFont="1" applyFill="1" applyBorder="1"/>
    <xf numFmtId="0" fontId="6" fillId="0" borderId="0" xfId="0" applyFont="1"/>
    <xf numFmtId="0" fontId="0" fillId="0" borderId="15" xfId="0" applyBorder="1" applyAlignment="1">
      <alignment horizontal="right" indent="4"/>
    </xf>
    <xf numFmtId="0" fontId="2" fillId="0" borderId="17" xfId="0" applyFont="1" applyBorder="1" applyAlignment="1">
      <alignment horizontal="right"/>
    </xf>
    <xf numFmtId="0" fontId="7" fillId="0" borderId="11" xfId="0" applyFont="1" applyBorder="1"/>
    <xf numFmtId="0" fontId="0" fillId="0" borderId="15" xfId="0" applyBorder="1" applyAlignment="1">
      <alignment horizontal="left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2" fillId="0" borderId="12" xfId="0" applyFont="1" applyBorder="1"/>
    <xf numFmtId="0" fontId="2" fillId="0" borderId="15" xfId="0" applyFont="1" applyBorder="1"/>
    <xf numFmtId="0" fontId="2" fillId="0" borderId="9" xfId="0" applyFont="1" applyBorder="1"/>
    <xf numFmtId="0" fontId="0" fillId="0" borderId="15" xfId="0" applyBorder="1"/>
    <xf numFmtId="0" fontId="0" fillId="0" borderId="15" xfId="0" applyBorder="1" applyAlignment="1">
      <alignment horizontal="left" indent="2"/>
    </xf>
    <xf numFmtId="0" fontId="0" fillId="3" borderId="8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4" borderId="2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right"/>
    </xf>
    <xf numFmtId="0" fontId="0" fillId="3" borderId="8" xfId="0" applyFill="1" applyBorder="1" applyAlignment="1">
      <alignment horizontal="center"/>
    </xf>
    <xf numFmtId="0" fontId="1" fillId="6" borderId="1" xfId="0" applyFont="1" applyFill="1" applyBorder="1"/>
    <xf numFmtId="0" fontId="1" fillId="6" borderId="0" xfId="0" applyFont="1" applyFill="1"/>
    <xf numFmtId="0" fontId="1" fillId="6" borderId="1" xfId="0" applyFont="1" applyFill="1" applyBorder="1" applyAlignment="1">
      <alignment wrapText="1"/>
    </xf>
    <xf numFmtId="0" fontId="0" fillId="0" borderId="14" xfId="0" applyFont="1" applyBorder="1"/>
    <xf numFmtId="0" fontId="0" fillId="0" borderId="0" xfId="0" applyFont="1"/>
    <xf numFmtId="0" fontId="0" fillId="0" borderId="17" xfId="0" applyFont="1" applyBorder="1"/>
    <xf numFmtId="0" fontId="0" fillId="0" borderId="7" xfId="0" applyFont="1" applyBorder="1"/>
    <xf numFmtId="0" fontId="0" fillId="0" borderId="27" xfId="0" applyFont="1" applyBorder="1"/>
    <xf numFmtId="0" fontId="1" fillId="2" borderId="5" xfId="0" applyFont="1" applyFill="1" applyBorder="1"/>
    <xf numFmtId="0" fontId="1" fillId="6" borderId="6" xfId="0" applyFont="1" applyFill="1" applyBorder="1"/>
    <xf numFmtId="0" fontId="1" fillId="6" borderId="0" xfId="0" applyFont="1" applyFill="1" applyBorder="1" applyAlignment="1">
      <alignment horizontal="center" wrapText="1"/>
    </xf>
    <xf numFmtId="0" fontId="1" fillId="6" borderId="0" xfId="0" applyFont="1" applyFill="1" applyBorder="1" applyAlignment="1">
      <alignment horizontal="right" vertical="center" wrapText="1"/>
    </xf>
    <xf numFmtId="0" fontId="1" fillId="6" borderId="0" xfId="0" applyFont="1" applyFill="1" applyBorder="1"/>
    <xf numFmtId="0" fontId="2" fillId="0" borderId="14" xfId="0" applyFont="1" applyBorder="1" applyAlignment="1">
      <alignment horizontal="right"/>
    </xf>
    <xf numFmtId="0" fontId="0" fillId="0" borderId="7" xfId="0" applyFont="1" applyBorder="1" applyAlignment="1">
      <alignment horizontal="right"/>
    </xf>
    <xf numFmtId="0" fontId="0" fillId="0" borderId="17" xfId="0" applyFont="1" applyBorder="1" applyAlignment="1">
      <alignment horizontal="right"/>
    </xf>
    <xf numFmtId="0" fontId="0" fillId="0" borderId="11" xfId="0" applyFont="1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1" xfId="0" applyFont="1" applyBorder="1"/>
    <xf numFmtId="0" fontId="0" fillId="3" borderId="10" xfId="0" applyFill="1" applyBorder="1"/>
    <xf numFmtId="0" fontId="0" fillId="3" borderId="11" xfId="0" applyFill="1" applyBorder="1"/>
    <xf numFmtId="0" fontId="1" fillId="6" borderId="0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/>
    </xf>
    <xf numFmtId="0" fontId="0" fillId="6" borderId="7" xfId="0" applyFill="1" applyBorder="1" applyAlignment="1">
      <alignment horizontal="center"/>
    </xf>
    <xf numFmtId="3" fontId="0" fillId="0" borderId="17" xfId="0" applyNumberFormat="1" applyFont="1" applyBorder="1"/>
    <xf numFmtId="0" fontId="2" fillId="0" borderId="20" xfId="0" applyFont="1" applyFill="1" applyBorder="1"/>
    <xf numFmtId="0" fontId="0" fillId="0" borderId="21" xfId="0" applyBorder="1"/>
    <xf numFmtId="0" fontId="0" fillId="3" borderId="3" xfId="0" applyFill="1" applyBorder="1"/>
    <xf numFmtId="0" fontId="0" fillId="3" borderId="9" xfId="0" applyFill="1" applyBorder="1"/>
    <xf numFmtId="0" fontId="1" fillId="0" borderId="0" xfId="0" applyFont="1" applyFill="1" applyBorder="1" applyAlignment="1">
      <alignment wrapText="1"/>
    </xf>
    <xf numFmtId="0" fontId="1" fillId="0" borderId="23" xfId="0" applyFont="1" applyFill="1" applyBorder="1"/>
    <xf numFmtId="0" fontId="1" fillId="0" borderId="23" xfId="0" applyFont="1" applyFill="1" applyBorder="1" applyAlignment="1">
      <alignment wrapText="1"/>
    </xf>
    <xf numFmtId="0" fontId="3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46" xfId="0" applyFont="1" applyBorder="1"/>
    <xf numFmtId="0" fontId="2" fillId="0" borderId="45" xfId="0" applyFont="1" applyBorder="1"/>
    <xf numFmtId="0" fontId="2" fillId="0" borderId="47" xfId="0" applyFont="1" applyBorder="1"/>
    <xf numFmtId="0" fontId="2" fillId="0" borderId="6" xfId="0" applyFont="1" applyBorder="1"/>
    <xf numFmtId="0" fontId="1" fillId="0" borderId="7" xfId="0" applyFont="1" applyFill="1" applyBorder="1"/>
    <xf numFmtId="0" fontId="1" fillId="6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23" xfId="0" applyFill="1" applyBorder="1"/>
    <xf numFmtId="0" fontId="0" fillId="0" borderId="0" xfId="0" applyFill="1" applyBorder="1" applyAlignment="1">
      <alignment horizontal="center" vertical="center"/>
    </xf>
    <xf numFmtId="0" fontId="0" fillId="0" borderId="24" xfId="0" applyFont="1" applyBorder="1"/>
    <xf numFmtId="0" fontId="6" fillId="3" borderId="8" xfId="0" applyFont="1" applyFill="1" applyBorder="1"/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48" xfId="0" applyBorder="1"/>
    <xf numFmtId="0" fontId="0" fillId="0" borderId="11" xfId="0" applyBorder="1" applyAlignment="1">
      <alignment horizontal="left"/>
    </xf>
    <xf numFmtId="0" fontId="1" fillId="0" borderId="4" xfId="0" applyFont="1" applyBorder="1"/>
    <xf numFmtId="0" fontId="0" fillId="3" borderId="5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1" fillId="6" borderId="22" xfId="0" applyFont="1" applyFill="1" applyBorder="1"/>
    <xf numFmtId="0" fontId="1" fillId="6" borderId="24" xfId="0" applyFont="1" applyFill="1" applyBorder="1" applyAlignment="1">
      <alignment wrapText="1"/>
    </xf>
    <xf numFmtId="0" fontId="0" fillId="3" borderId="2" xfId="0" applyFont="1" applyFill="1" applyBorder="1"/>
    <xf numFmtId="0" fontId="0" fillId="3" borderId="5" xfId="0" applyFont="1" applyFill="1" applyBorder="1"/>
    <xf numFmtId="0" fontId="0" fillId="3" borderId="4" xfId="0" applyFont="1" applyFill="1" applyBorder="1"/>
    <xf numFmtId="0" fontId="0" fillId="3" borderId="6" xfId="0" applyFont="1" applyFill="1" applyBorder="1"/>
    <xf numFmtId="0" fontId="0" fillId="3" borderId="8" xfId="0" applyFont="1" applyFill="1" applyBorder="1"/>
    <xf numFmtId="0" fontId="0" fillId="3" borderId="7" xfId="0" applyFont="1" applyFill="1" applyBorder="1"/>
    <xf numFmtId="0" fontId="0" fillId="3" borderId="6" xfId="0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0" fontId="0" fillId="3" borderId="9" xfId="0" applyFont="1" applyFill="1" applyBorder="1"/>
    <xf numFmtId="0" fontId="0" fillId="3" borderId="21" xfId="0" applyFont="1" applyFill="1" applyBorder="1"/>
    <xf numFmtId="0" fontId="0" fillId="3" borderId="11" xfId="0" applyFont="1" applyFill="1" applyBorder="1"/>
    <xf numFmtId="0" fontId="0" fillId="3" borderId="7" xfId="0" applyFill="1" applyBorder="1"/>
    <xf numFmtId="0" fontId="0" fillId="3" borderId="0" xfId="0" applyFill="1"/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13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49"/>
  <sheetViews>
    <sheetView topLeftCell="A28" zoomScale="150" zoomScaleNormal="150" workbookViewId="0">
      <selection activeCell="C43" sqref="C43"/>
    </sheetView>
  </sheetViews>
  <sheetFormatPr defaultRowHeight="15"/>
  <cols>
    <col min="1" max="1" width="3.5703125" customWidth="1"/>
    <col min="2" max="2" width="28.7109375" customWidth="1"/>
    <col min="3" max="3" width="23" customWidth="1"/>
    <col min="4" max="4" width="22.42578125" customWidth="1"/>
    <col min="5" max="5" width="24.85546875" customWidth="1"/>
  </cols>
  <sheetData>
    <row r="3" spans="1:5" ht="15" customHeight="1">
      <c r="B3" s="2" t="s">
        <v>502</v>
      </c>
      <c r="C3" s="221">
        <v>2016</v>
      </c>
      <c r="D3" s="3"/>
      <c r="E3" s="4"/>
    </row>
    <row r="4" spans="1:5" ht="15" customHeight="1">
      <c r="B4" s="5" t="s">
        <v>501</v>
      </c>
      <c r="C4" s="222" t="s">
        <v>498</v>
      </c>
      <c r="D4" s="6"/>
      <c r="E4" s="4"/>
    </row>
    <row r="5" spans="1:5" ht="15" customHeight="1">
      <c r="B5" s="7" t="s">
        <v>500</v>
      </c>
      <c r="C5" s="223" t="s">
        <v>499</v>
      </c>
      <c r="D5" s="9"/>
      <c r="E5" s="4"/>
    </row>
    <row r="6" spans="1:5" ht="15" customHeight="1"/>
    <row r="7" spans="1:5" ht="15" customHeight="1">
      <c r="B7" s="10" t="s">
        <v>1</v>
      </c>
    </row>
    <row r="8" spans="1:5" ht="15" customHeight="1">
      <c r="B8" s="11" t="s">
        <v>2</v>
      </c>
      <c r="C8" s="12" t="s">
        <v>3</v>
      </c>
      <c r="D8" s="13" t="s">
        <v>4</v>
      </c>
      <c r="E8" s="10"/>
    </row>
    <row r="9" spans="1:5" ht="15" customHeight="1">
      <c r="B9" s="16" t="s">
        <v>5</v>
      </c>
      <c r="C9" s="17" t="s">
        <v>456</v>
      </c>
      <c r="D9" s="18">
        <v>17755741</v>
      </c>
      <c r="E9" s="4"/>
    </row>
    <row r="10" spans="1:5" ht="15" customHeight="1">
      <c r="B10" s="16" t="s">
        <v>6</v>
      </c>
      <c r="C10" s="17" t="s">
        <v>457</v>
      </c>
      <c r="D10" s="18">
        <v>17653337</v>
      </c>
      <c r="E10" s="4"/>
    </row>
    <row r="11" spans="1:5" ht="15" customHeight="1">
      <c r="A11" t="s">
        <v>420</v>
      </c>
      <c r="B11" s="16" t="s">
        <v>436</v>
      </c>
      <c r="C11" s="17" t="s">
        <v>458</v>
      </c>
      <c r="D11" s="18">
        <v>17323492</v>
      </c>
      <c r="E11" s="4"/>
    </row>
    <row r="12" spans="1:5" ht="15" customHeight="1">
      <c r="B12" s="16" t="s">
        <v>435</v>
      </c>
      <c r="C12" s="17" t="s">
        <v>460</v>
      </c>
      <c r="D12" s="18">
        <v>17645775</v>
      </c>
      <c r="E12" s="4"/>
    </row>
    <row r="13" spans="1:5" ht="15" customHeight="1">
      <c r="B13" s="16" t="s">
        <v>7</v>
      </c>
      <c r="C13" s="17" t="s">
        <v>459</v>
      </c>
      <c r="D13" s="18">
        <v>17515970</v>
      </c>
      <c r="E13" s="4"/>
    </row>
    <row r="14" spans="1:5" ht="15" customHeight="1">
      <c r="B14" s="16" t="s">
        <v>345</v>
      </c>
      <c r="C14" s="17" t="s">
        <v>461</v>
      </c>
      <c r="D14" s="18">
        <v>17492298</v>
      </c>
      <c r="E14" s="4"/>
    </row>
    <row r="15" spans="1:5" ht="15" customHeight="1">
      <c r="B15" s="16" t="s">
        <v>8</v>
      </c>
      <c r="C15" s="17" t="s">
        <v>462</v>
      </c>
      <c r="D15" s="18">
        <v>17683455</v>
      </c>
      <c r="E15" s="4"/>
    </row>
    <row r="16" spans="1:5" ht="15" customHeight="1">
      <c r="B16" s="16" t="s">
        <v>8</v>
      </c>
      <c r="C16" s="17" t="s">
        <v>463</v>
      </c>
      <c r="D16" s="18">
        <v>17287015</v>
      </c>
      <c r="E16" s="4"/>
    </row>
    <row r="17" spans="2:5" ht="15" customHeight="1">
      <c r="B17" s="16" t="s">
        <v>8</v>
      </c>
      <c r="C17" s="17" t="s">
        <v>464</v>
      </c>
      <c r="D17" s="18">
        <v>16910736</v>
      </c>
      <c r="E17" s="4"/>
    </row>
    <row r="18" spans="2:5" ht="15" customHeight="1">
      <c r="B18" s="16" t="s">
        <v>8</v>
      </c>
      <c r="C18" s="17" t="s">
        <v>465</v>
      </c>
      <c r="D18" s="18">
        <v>17302979</v>
      </c>
      <c r="E18" s="4"/>
    </row>
    <row r="19" spans="2:5" ht="15" customHeight="1">
      <c r="B19" s="59" t="s">
        <v>8</v>
      </c>
      <c r="C19" s="52" t="s">
        <v>466</v>
      </c>
      <c r="D19" s="180">
        <v>77422878</v>
      </c>
      <c r="E19" s="4"/>
    </row>
    <row r="21" spans="2:5">
      <c r="B21" s="19" t="s">
        <v>467</v>
      </c>
    </row>
    <row r="22" spans="2:5">
      <c r="B22" s="11" t="s">
        <v>3</v>
      </c>
      <c r="C22" s="13" t="s">
        <v>4</v>
      </c>
    </row>
    <row r="23" spans="2:5">
      <c r="B23" s="16" t="s">
        <v>456</v>
      </c>
      <c r="C23" s="18">
        <v>17755741</v>
      </c>
    </row>
    <row r="24" spans="2:5">
      <c r="B24" s="16" t="s">
        <v>459</v>
      </c>
      <c r="C24" s="18">
        <v>17515970</v>
      </c>
    </row>
    <row r="25" spans="2:5">
      <c r="B25" s="16" t="s">
        <v>462</v>
      </c>
      <c r="C25" s="18">
        <v>17683455</v>
      </c>
    </row>
    <row r="26" spans="2:5">
      <c r="B26" s="16" t="s">
        <v>463</v>
      </c>
      <c r="C26" s="18">
        <v>17287015</v>
      </c>
    </row>
    <row r="27" spans="2:5">
      <c r="B27" s="16" t="s">
        <v>464</v>
      </c>
      <c r="C27" s="18">
        <v>16910736</v>
      </c>
    </row>
    <row r="28" spans="2:5">
      <c r="B28" s="16" t="s">
        <v>465</v>
      </c>
      <c r="C28" s="18">
        <v>17302979</v>
      </c>
    </row>
    <row r="29" spans="2:5">
      <c r="B29" s="59" t="s">
        <v>466</v>
      </c>
      <c r="C29" s="60">
        <v>774228878</v>
      </c>
    </row>
    <row r="31" spans="2:5">
      <c r="B31" s="11" t="s">
        <v>338</v>
      </c>
      <c r="C31" s="13" t="s">
        <v>21</v>
      </c>
    </row>
    <row r="32" spans="2:5">
      <c r="B32" s="16" t="s">
        <v>341</v>
      </c>
      <c r="C32" s="18">
        <v>17516556</v>
      </c>
    </row>
    <row r="33" spans="2:5">
      <c r="B33" s="16" t="s">
        <v>342</v>
      </c>
      <c r="C33" s="18">
        <v>17703162</v>
      </c>
    </row>
    <row r="34" spans="2:5">
      <c r="B34" s="16" t="s">
        <v>343</v>
      </c>
      <c r="C34" s="18">
        <v>17790307</v>
      </c>
    </row>
    <row r="35" spans="2:5">
      <c r="B35" s="16" t="s">
        <v>339</v>
      </c>
      <c r="C35" s="18">
        <v>17480181</v>
      </c>
    </row>
    <row r="36" spans="2:5">
      <c r="B36" s="16" t="s">
        <v>340</v>
      </c>
      <c r="C36" s="18">
        <v>17565086</v>
      </c>
    </row>
    <row r="37" spans="2:5">
      <c r="B37" s="59" t="s">
        <v>234</v>
      </c>
      <c r="C37" s="60" t="s">
        <v>468</v>
      </c>
    </row>
    <row r="39" spans="2:5">
      <c r="B39" s="11" t="s">
        <v>344</v>
      </c>
      <c r="C39" s="13" t="s">
        <v>3</v>
      </c>
      <c r="D39" s="13" t="s">
        <v>4</v>
      </c>
    </row>
    <row r="40" spans="2:5">
      <c r="B40" s="16" t="s">
        <v>341</v>
      </c>
      <c r="C40" s="18" t="s">
        <v>469</v>
      </c>
      <c r="D40" s="18">
        <v>17516556</v>
      </c>
    </row>
    <row r="41" spans="2:5">
      <c r="B41" s="16" t="s">
        <v>342</v>
      </c>
      <c r="C41" s="18" t="s">
        <v>470</v>
      </c>
      <c r="D41" s="18">
        <v>17703162</v>
      </c>
    </row>
    <row r="42" spans="2:5">
      <c r="B42" s="16" t="s">
        <v>343</v>
      </c>
      <c r="C42" s="18" t="s">
        <v>471</v>
      </c>
      <c r="D42" s="18">
        <v>17790307</v>
      </c>
    </row>
    <row r="43" spans="2:5">
      <c r="B43" s="16" t="s">
        <v>339</v>
      </c>
      <c r="C43" s="18" t="s">
        <v>472</v>
      </c>
      <c r="D43" s="224">
        <v>17480181</v>
      </c>
    </row>
    <row r="44" spans="2:5">
      <c r="B44" s="59" t="s">
        <v>340</v>
      </c>
      <c r="C44" s="52" t="s">
        <v>473</v>
      </c>
      <c r="D44" s="199">
        <v>17565086</v>
      </c>
    </row>
    <row r="48" spans="2:5">
      <c r="B48" s="2"/>
      <c r="C48" s="49" t="s">
        <v>3</v>
      </c>
      <c r="D48" s="226" t="s">
        <v>9</v>
      </c>
      <c r="E48" s="4"/>
    </row>
    <row r="49" spans="2:5">
      <c r="B49" s="7" t="s">
        <v>10</v>
      </c>
      <c r="C49" s="8" t="s">
        <v>457</v>
      </c>
      <c r="D49" s="225" t="s">
        <v>474</v>
      </c>
      <c r="E4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topLeftCell="B1" zoomScale="130" zoomScaleNormal="130" workbookViewId="0">
      <pane ySplit="2" topLeftCell="A3" activePane="bottomLeft" state="frozen"/>
      <selection pane="bottomLeft" activeCell="B1" sqref="B1"/>
    </sheetView>
  </sheetViews>
  <sheetFormatPr defaultRowHeight="15"/>
  <cols>
    <col min="1" max="1" width="6.28515625" customWidth="1"/>
    <col min="2" max="2" width="52.42578125" customWidth="1"/>
    <col min="3" max="3" width="8" customWidth="1"/>
    <col min="4" max="4" width="6.140625" customWidth="1"/>
    <col min="5" max="5" width="4" customWidth="1"/>
    <col min="6" max="6" width="19.42578125" bestFit="1" customWidth="1"/>
    <col min="7" max="7" width="15" customWidth="1"/>
  </cols>
  <sheetData>
    <row r="2" spans="2:8">
      <c r="B2" s="173" t="s">
        <v>11</v>
      </c>
      <c r="C2" s="173" t="s">
        <v>12</v>
      </c>
      <c r="D2" s="214" t="s">
        <v>13</v>
      </c>
      <c r="E2" s="214"/>
      <c r="F2" s="173" t="s">
        <v>15</v>
      </c>
      <c r="G2" s="173" t="s">
        <v>16</v>
      </c>
      <c r="H2" s="173" t="s">
        <v>374</v>
      </c>
    </row>
    <row r="3" spans="2:8">
      <c r="B3" s="19" t="s">
        <v>17</v>
      </c>
      <c r="C3" s="19"/>
      <c r="D3" s="20"/>
      <c r="E3" s="20"/>
      <c r="F3" s="45"/>
      <c r="G3" s="213"/>
    </row>
    <row r="4" spans="2:8">
      <c r="B4" s="21" t="s">
        <v>19</v>
      </c>
      <c r="C4" s="22"/>
      <c r="D4" s="13"/>
      <c r="E4" s="10"/>
      <c r="F4" s="254" t="s">
        <v>18</v>
      </c>
      <c r="G4" s="257"/>
      <c r="H4" s="254">
        <v>2016</v>
      </c>
    </row>
    <row r="5" spans="2:8">
      <c r="B5" s="25" t="s">
        <v>20</v>
      </c>
      <c r="C5" s="24" t="s">
        <v>21</v>
      </c>
      <c r="D5" s="178">
        <v>2003</v>
      </c>
      <c r="E5" s="10"/>
      <c r="F5" s="255"/>
      <c r="G5" s="258"/>
      <c r="H5" s="255"/>
    </row>
    <row r="6" spans="2:8">
      <c r="B6" s="25" t="s">
        <v>22</v>
      </c>
      <c r="C6" s="24" t="s">
        <v>21</v>
      </c>
      <c r="D6" s="178">
        <v>1562</v>
      </c>
      <c r="E6" s="10"/>
      <c r="F6" s="255"/>
      <c r="G6" s="258"/>
      <c r="H6" s="255"/>
    </row>
    <row r="7" spans="2:8">
      <c r="B7" s="154" t="s">
        <v>23</v>
      </c>
      <c r="C7" s="24"/>
      <c r="D7" s="178"/>
      <c r="E7" s="10"/>
      <c r="F7" s="255"/>
      <c r="G7" s="258"/>
      <c r="H7" s="255"/>
    </row>
    <row r="8" spans="2:8">
      <c r="B8" s="26" t="s">
        <v>24</v>
      </c>
      <c r="C8" s="24" t="s">
        <v>21</v>
      </c>
      <c r="D8" s="178">
        <v>441</v>
      </c>
      <c r="E8" s="10"/>
      <c r="F8" s="255"/>
      <c r="G8" s="258"/>
      <c r="H8" s="255"/>
    </row>
    <row r="9" spans="2:8">
      <c r="B9" s="26" t="s">
        <v>25</v>
      </c>
      <c r="C9" s="24" t="s">
        <v>21</v>
      </c>
      <c r="D9" s="178">
        <v>16</v>
      </c>
      <c r="E9" s="10"/>
      <c r="F9" s="255"/>
      <c r="G9" s="258"/>
      <c r="H9" s="255"/>
    </row>
    <row r="10" spans="2:8">
      <c r="B10" s="26" t="s">
        <v>348</v>
      </c>
      <c r="C10" s="24" t="s">
        <v>21</v>
      </c>
      <c r="D10" s="178">
        <v>0</v>
      </c>
      <c r="E10" s="10"/>
      <c r="F10" s="255"/>
      <c r="G10" s="258"/>
      <c r="H10" s="255"/>
    </row>
    <row r="11" spans="2:8">
      <c r="B11" s="23" t="s">
        <v>346</v>
      </c>
      <c r="C11" s="24"/>
      <c r="D11" s="178"/>
      <c r="E11" s="10"/>
      <c r="F11" s="255"/>
      <c r="G11" s="258"/>
      <c r="H11" s="255"/>
    </row>
    <row r="12" spans="2:8">
      <c r="B12" s="25" t="s">
        <v>349</v>
      </c>
      <c r="C12" s="24" t="s">
        <v>21</v>
      </c>
      <c r="D12" s="178">
        <v>268</v>
      </c>
      <c r="E12" s="10"/>
      <c r="F12" s="255"/>
      <c r="G12" s="258"/>
      <c r="H12" s="255"/>
    </row>
    <row r="13" spans="2:8">
      <c r="B13" s="25" t="s">
        <v>350</v>
      </c>
      <c r="C13" s="24" t="s">
        <v>21</v>
      </c>
      <c r="D13" s="178">
        <v>29</v>
      </c>
      <c r="E13" s="10"/>
      <c r="F13" s="255"/>
      <c r="G13" s="258"/>
      <c r="H13" s="255"/>
    </row>
    <row r="14" spans="2:8">
      <c r="B14" s="23" t="s">
        <v>347</v>
      </c>
      <c r="C14" s="24"/>
      <c r="D14" s="178"/>
      <c r="E14" s="10"/>
      <c r="F14" s="255"/>
      <c r="G14" s="258"/>
      <c r="H14" s="255"/>
    </row>
    <row r="15" spans="2:8">
      <c r="B15" s="26" t="s">
        <v>351</v>
      </c>
      <c r="C15" s="24" t="s">
        <v>21</v>
      </c>
      <c r="D15" s="178">
        <v>239</v>
      </c>
      <c r="E15" s="10"/>
      <c r="F15" s="255"/>
      <c r="G15" s="258"/>
      <c r="H15" s="255"/>
    </row>
    <row r="16" spans="2:8">
      <c r="B16" s="26" t="s">
        <v>352</v>
      </c>
      <c r="C16" s="24" t="s">
        <v>21</v>
      </c>
      <c r="D16" s="178">
        <v>9</v>
      </c>
      <c r="E16" s="10"/>
      <c r="F16" s="255"/>
      <c r="G16" s="258"/>
      <c r="H16" s="255"/>
    </row>
    <row r="17" spans="2:8">
      <c r="B17" s="37" t="s">
        <v>353</v>
      </c>
      <c r="C17" s="27" t="s">
        <v>21</v>
      </c>
      <c r="D17" s="191">
        <v>0</v>
      </c>
      <c r="E17" s="10"/>
      <c r="F17" s="256"/>
      <c r="G17" s="259"/>
      <c r="H17" s="256"/>
    </row>
    <row r="18" spans="2:8">
      <c r="B18" s="114"/>
      <c r="C18" s="42"/>
      <c r="D18" s="41"/>
      <c r="E18" s="10"/>
    </row>
    <row r="19" spans="2:8">
      <c r="D19" s="177"/>
    </row>
    <row r="20" spans="2:8">
      <c r="B20" s="29" t="s">
        <v>27</v>
      </c>
      <c r="C20" s="22" t="s">
        <v>21</v>
      </c>
      <c r="D20" s="176">
        <v>0</v>
      </c>
      <c r="F20" s="254" t="s">
        <v>18</v>
      </c>
      <c r="G20" s="92"/>
      <c r="H20" s="254">
        <v>2015</v>
      </c>
    </row>
    <row r="21" spans="2:8">
      <c r="B21" s="30" t="s">
        <v>354</v>
      </c>
      <c r="C21" s="24"/>
      <c r="D21" s="178"/>
      <c r="F21" s="255"/>
      <c r="G21" s="93"/>
      <c r="H21" s="255"/>
    </row>
    <row r="22" spans="2:8">
      <c r="B22" s="25" t="s">
        <v>355</v>
      </c>
      <c r="C22" s="24" t="s">
        <v>21</v>
      </c>
      <c r="D22" s="178">
        <v>0</v>
      </c>
      <c r="F22" s="255"/>
      <c r="G22" s="93"/>
      <c r="H22" s="255"/>
    </row>
    <row r="23" spans="2:8">
      <c r="B23" s="25" t="s">
        <v>356</v>
      </c>
      <c r="C23" s="24" t="s">
        <v>21</v>
      </c>
      <c r="D23" s="178">
        <v>277</v>
      </c>
      <c r="F23" s="255"/>
      <c r="G23" s="93"/>
      <c r="H23" s="255"/>
    </row>
    <row r="24" spans="2:8">
      <c r="B24" s="116" t="s">
        <v>357</v>
      </c>
      <c r="C24" s="24" t="s">
        <v>90</v>
      </c>
      <c r="D24" s="178">
        <v>10</v>
      </c>
      <c r="F24" s="255"/>
      <c r="G24" s="93"/>
      <c r="H24" s="255"/>
    </row>
    <row r="25" spans="2:8">
      <c r="B25" s="30" t="s">
        <v>28</v>
      </c>
      <c r="C25" s="24" t="s">
        <v>21</v>
      </c>
      <c r="D25" s="178">
        <v>10</v>
      </c>
      <c r="F25" s="255"/>
      <c r="G25" s="93"/>
      <c r="H25" s="255"/>
    </row>
    <row r="26" spans="2:8">
      <c r="B26" s="30" t="s">
        <v>405</v>
      </c>
      <c r="C26" s="24" t="s">
        <v>90</v>
      </c>
      <c r="D26" s="117"/>
      <c r="F26" s="255"/>
      <c r="G26" s="93"/>
      <c r="H26" s="255"/>
    </row>
    <row r="27" spans="2:8">
      <c r="B27" s="136" t="s">
        <v>18</v>
      </c>
      <c r="C27" s="24"/>
      <c r="D27" s="64">
        <v>2</v>
      </c>
      <c r="F27" s="255"/>
      <c r="G27" s="93"/>
      <c r="H27" s="255"/>
    </row>
    <row r="28" spans="2:8">
      <c r="B28" s="144" t="s">
        <v>475</v>
      </c>
      <c r="C28" s="24" t="s">
        <v>90</v>
      </c>
      <c r="D28" s="64">
        <v>0</v>
      </c>
      <c r="F28" s="255"/>
      <c r="G28" s="93"/>
      <c r="H28" s="255"/>
    </row>
    <row r="29" spans="2:8">
      <c r="B29" s="25" t="s">
        <v>437</v>
      </c>
      <c r="C29" s="24" t="s">
        <v>90</v>
      </c>
      <c r="D29" s="64">
        <v>2</v>
      </c>
      <c r="F29" s="255"/>
      <c r="G29" s="93"/>
      <c r="H29" s="255"/>
    </row>
    <row r="30" spans="2:8">
      <c r="B30" s="136" t="s">
        <v>438</v>
      </c>
      <c r="C30" s="24"/>
      <c r="D30" s="64"/>
      <c r="F30" s="255"/>
      <c r="G30" s="93"/>
      <c r="H30" s="255"/>
    </row>
    <row r="31" spans="2:8">
      <c r="B31" s="144" t="s">
        <v>475</v>
      </c>
      <c r="C31" s="24" t="s">
        <v>90</v>
      </c>
      <c r="D31" s="145">
        <v>0</v>
      </c>
      <c r="F31" s="255"/>
      <c r="G31" s="93"/>
      <c r="H31" s="255"/>
    </row>
    <row r="32" spans="2:8">
      <c r="B32" s="137" t="s">
        <v>437</v>
      </c>
      <c r="C32" s="27" t="s">
        <v>21</v>
      </c>
      <c r="D32" s="146">
        <v>0</v>
      </c>
      <c r="F32" s="256"/>
      <c r="G32" s="94"/>
      <c r="H32" s="256"/>
    </row>
    <row r="34" spans="2:8">
      <c r="B34" s="19" t="s">
        <v>358</v>
      </c>
      <c r="C34" s="19"/>
      <c r="D34" s="19"/>
      <c r="E34" s="28"/>
    </row>
    <row r="35" spans="2:8">
      <c r="B35" s="29" t="s">
        <v>26</v>
      </c>
      <c r="C35" s="22"/>
      <c r="D35" s="13"/>
      <c r="F35" s="254" t="s">
        <v>43</v>
      </c>
      <c r="G35" s="260"/>
      <c r="H35" s="254">
        <v>2015</v>
      </c>
    </row>
    <row r="36" spans="2:8">
      <c r="B36" s="115" t="s">
        <v>342</v>
      </c>
      <c r="C36" s="24" t="s">
        <v>90</v>
      </c>
      <c r="D36" s="178">
        <v>0</v>
      </c>
      <c r="F36" s="255"/>
      <c r="G36" s="261"/>
      <c r="H36" s="255"/>
    </row>
    <row r="37" spans="2:8">
      <c r="B37" s="115" t="s">
        <v>341</v>
      </c>
      <c r="C37" s="24" t="s">
        <v>90</v>
      </c>
      <c r="D37" s="178">
        <v>0</v>
      </c>
      <c r="F37" s="255"/>
      <c r="G37" s="261"/>
      <c r="H37" s="255"/>
    </row>
    <row r="38" spans="2:8">
      <c r="B38" s="115" t="s">
        <v>343</v>
      </c>
      <c r="C38" s="24" t="s">
        <v>90</v>
      </c>
      <c r="D38" s="178">
        <v>0</v>
      </c>
      <c r="F38" s="255"/>
      <c r="G38" s="261"/>
      <c r="H38" s="255"/>
    </row>
    <row r="39" spans="2:8">
      <c r="B39" s="30" t="s">
        <v>359</v>
      </c>
      <c r="C39" s="24" t="s">
        <v>90</v>
      </c>
      <c r="D39" s="178">
        <v>0</v>
      </c>
      <c r="F39" s="255"/>
      <c r="G39" s="261"/>
      <c r="H39" s="255"/>
    </row>
    <row r="40" spans="2:8">
      <c r="B40" s="30" t="s">
        <v>360</v>
      </c>
      <c r="C40" s="24" t="s">
        <v>90</v>
      </c>
      <c r="D40" s="178">
        <v>0</v>
      </c>
      <c r="F40" s="255"/>
      <c r="G40" s="261"/>
      <c r="H40" s="255"/>
    </row>
    <row r="41" spans="2:8">
      <c r="B41" s="31" t="s">
        <v>361</v>
      </c>
      <c r="C41" s="27" t="s">
        <v>21</v>
      </c>
      <c r="D41" s="191">
        <v>0</v>
      </c>
      <c r="F41" s="256"/>
      <c r="G41" s="262"/>
      <c r="H41" s="256"/>
    </row>
    <row r="43" spans="2:8">
      <c r="B43" s="19" t="s">
        <v>442</v>
      </c>
    </row>
    <row r="44" spans="2:8">
      <c r="B44" s="21" t="s">
        <v>443</v>
      </c>
      <c r="C44" s="22" t="s">
        <v>90</v>
      </c>
      <c r="D44" s="62">
        <v>1</v>
      </c>
      <c r="F44" s="254" t="s">
        <v>43</v>
      </c>
      <c r="G44" s="260"/>
      <c r="H44" s="254">
        <v>2015</v>
      </c>
    </row>
    <row r="45" spans="2:8">
      <c r="B45" s="23" t="s">
        <v>444</v>
      </c>
      <c r="C45" s="24" t="s">
        <v>90</v>
      </c>
      <c r="D45" s="64">
        <v>2</v>
      </c>
      <c r="F45" s="255"/>
      <c r="G45" s="261"/>
      <c r="H45" s="255"/>
    </row>
    <row r="46" spans="2:8">
      <c r="B46" s="23" t="s">
        <v>445</v>
      </c>
      <c r="C46" s="24" t="s">
        <v>90</v>
      </c>
      <c r="D46" s="64">
        <v>1</v>
      </c>
      <c r="F46" s="255"/>
      <c r="G46" s="261"/>
      <c r="H46" s="255"/>
    </row>
    <row r="47" spans="2:8">
      <c r="B47" s="23" t="s">
        <v>446</v>
      </c>
      <c r="C47" s="24" t="s">
        <v>90</v>
      </c>
      <c r="D47" s="64">
        <v>0</v>
      </c>
      <c r="F47" s="255"/>
      <c r="G47" s="261"/>
      <c r="H47" s="255"/>
    </row>
    <row r="48" spans="2:8">
      <c r="B48" s="23" t="s">
        <v>448</v>
      </c>
      <c r="C48" s="24" t="s">
        <v>90</v>
      </c>
      <c r="D48" s="64">
        <v>1</v>
      </c>
      <c r="F48" s="255"/>
      <c r="G48" s="261"/>
      <c r="H48" s="255"/>
    </row>
    <row r="49" spans="2:10">
      <c r="B49" s="23" t="s">
        <v>449</v>
      </c>
      <c r="C49" s="24" t="s">
        <v>90</v>
      </c>
      <c r="D49" s="64">
        <v>6</v>
      </c>
      <c r="F49" s="255"/>
      <c r="G49" s="261"/>
      <c r="H49" s="255"/>
    </row>
    <row r="50" spans="2:10">
      <c r="B50" s="125" t="s">
        <v>447</v>
      </c>
      <c r="C50" s="107" t="s">
        <v>90</v>
      </c>
      <c r="D50" s="108"/>
      <c r="F50" s="256"/>
      <c r="G50" s="262"/>
      <c r="H50" s="256"/>
    </row>
    <row r="52" spans="2:10">
      <c r="B52" s="21" t="s">
        <v>450</v>
      </c>
      <c r="C52" s="22" t="s">
        <v>90</v>
      </c>
      <c r="D52" s="62">
        <v>0</v>
      </c>
      <c r="F52" s="254" t="s">
        <v>43</v>
      </c>
      <c r="G52" s="260"/>
      <c r="H52" s="254">
        <v>2015</v>
      </c>
    </row>
    <row r="53" spans="2:10">
      <c r="B53" s="23" t="s">
        <v>451</v>
      </c>
      <c r="C53" s="24" t="s">
        <v>90</v>
      </c>
      <c r="D53" s="64">
        <v>0</v>
      </c>
      <c r="F53" s="255"/>
      <c r="G53" s="261"/>
      <c r="H53" s="255"/>
    </row>
    <row r="54" spans="2:10">
      <c r="B54" s="23" t="s">
        <v>452</v>
      </c>
      <c r="C54" s="24" t="s">
        <v>90</v>
      </c>
      <c r="D54" s="64">
        <v>0</v>
      </c>
      <c r="F54" s="255"/>
      <c r="G54" s="261"/>
      <c r="H54" s="255"/>
    </row>
    <row r="55" spans="2:10">
      <c r="B55" s="95" t="s">
        <v>453</v>
      </c>
      <c r="C55" s="27" t="s">
        <v>90</v>
      </c>
      <c r="D55" s="66">
        <v>0</v>
      </c>
      <c r="F55" s="256"/>
      <c r="G55" s="262"/>
      <c r="H55" s="256"/>
    </row>
    <row r="56" spans="2:10">
      <c r="B56" s="41"/>
      <c r="C56" s="42"/>
      <c r="D56" s="42"/>
      <c r="F56" s="218"/>
      <c r="G56" s="215"/>
      <c r="H56" s="215"/>
    </row>
    <row r="57" spans="2:10">
      <c r="B57" s="45" t="s">
        <v>339</v>
      </c>
    </row>
    <row r="58" spans="2:10">
      <c r="B58" s="120" t="s">
        <v>454</v>
      </c>
      <c r="C58" s="142" t="s">
        <v>90</v>
      </c>
      <c r="D58" s="55">
        <v>130</v>
      </c>
      <c r="F58" s="141" t="s">
        <v>455</v>
      </c>
      <c r="G58" s="217"/>
      <c r="H58" s="216">
        <v>2015</v>
      </c>
    </row>
    <row r="59" spans="2:10">
      <c r="B59" s="45"/>
    </row>
    <row r="60" spans="2:10" ht="15.75">
      <c r="B60" s="34" t="s">
        <v>29</v>
      </c>
      <c r="J60" s="139"/>
    </row>
    <row r="61" spans="2:10">
      <c r="B61" s="29" t="s">
        <v>439</v>
      </c>
      <c r="C61" s="22" t="s">
        <v>21</v>
      </c>
      <c r="D61" s="176">
        <v>0</v>
      </c>
      <c r="F61" s="254" t="s">
        <v>18</v>
      </c>
      <c r="G61" s="254"/>
      <c r="H61" s="254">
        <v>2015</v>
      </c>
    </row>
    <row r="62" spans="2:10">
      <c r="B62" s="30" t="s">
        <v>30</v>
      </c>
      <c r="C62" s="24" t="s">
        <v>21</v>
      </c>
      <c r="D62" s="178">
        <v>0</v>
      </c>
      <c r="F62" s="255"/>
      <c r="G62" s="255"/>
      <c r="H62" s="255"/>
    </row>
    <row r="63" spans="2:10">
      <c r="B63" s="25" t="s">
        <v>31</v>
      </c>
      <c r="C63" s="24" t="s">
        <v>21</v>
      </c>
      <c r="D63" s="178">
        <v>5</v>
      </c>
      <c r="F63" s="255"/>
      <c r="G63" s="255"/>
      <c r="H63" s="255"/>
    </row>
    <row r="64" spans="2:10">
      <c r="B64" s="25" t="s">
        <v>32</v>
      </c>
      <c r="C64" s="24" t="s">
        <v>21</v>
      </c>
      <c r="D64" s="178">
        <v>0</v>
      </c>
      <c r="F64" s="255"/>
      <c r="G64" s="255"/>
      <c r="H64" s="255"/>
    </row>
    <row r="65" spans="2:8">
      <c r="B65" s="25" t="s">
        <v>33</v>
      </c>
      <c r="C65" s="24" t="s">
        <v>21</v>
      </c>
      <c r="D65" s="178">
        <v>0</v>
      </c>
      <c r="F65" s="255"/>
      <c r="G65" s="255"/>
      <c r="H65" s="255"/>
    </row>
    <row r="66" spans="2:8">
      <c r="B66" s="30" t="s">
        <v>34</v>
      </c>
      <c r="C66" s="24" t="s">
        <v>21</v>
      </c>
      <c r="D66" s="178">
        <v>0</v>
      </c>
      <c r="F66" s="255"/>
      <c r="G66" s="255"/>
      <c r="H66" s="255"/>
    </row>
    <row r="67" spans="2:8">
      <c r="B67" s="25" t="s">
        <v>31</v>
      </c>
      <c r="C67" s="24" t="s">
        <v>21</v>
      </c>
      <c r="D67" s="178">
        <v>0</v>
      </c>
      <c r="F67" s="255"/>
      <c r="G67" s="255"/>
      <c r="H67" s="255"/>
    </row>
    <row r="68" spans="2:8">
      <c r="B68" s="25" t="s">
        <v>32</v>
      </c>
      <c r="C68" s="24" t="s">
        <v>21</v>
      </c>
      <c r="D68" s="178">
        <v>0</v>
      </c>
      <c r="F68" s="255"/>
      <c r="G68" s="255"/>
      <c r="H68" s="255"/>
    </row>
    <row r="69" spans="2:8">
      <c r="B69" s="25" t="s">
        <v>33</v>
      </c>
      <c r="C69" s="24" t="s">
        <v>21</v>
      </c>
      <c r="D69" s="178">
        <v>0</v>
      </c>
      <c r="F69" s="255"/>
      <c r="G69" s="255"/>
      <c r="H69" s="255"/>
    </row>
    <row r="70" spans="2:8">
      <c r="B70" s="30" t="s">
        <v>35</v>
      </c>
      <c r="C70" s="24" t="s">
        <v>21</v>
      </c>
      <c r="D70" s="178">
        <v>0</v>
      </c>
      <c r="F70" s="255"/>
      <c r="G70" s="255"/>
      <c r="H70" s="255"/>
    </row>
    <row r="71" spans="2:8">
      <c r="B71" s="30" t="s">
        <v>36</v>
      </c>
      <c r="C71" s="24" t="s">
        <v>21</v>
      </c>
      <c r="D71" s="178">
        <v>0</v>
      </c>
      <c r="F71" s="255"/>
      <c r="G71" s="255"/>
      <c r="H71" s="255"/>
    </row>
    <row r="72" spans="2:8">
      <c r="B72" s="31" t="s">
        <v>37</v>
      </c>
      <c r="C72" s="27" t="s">
        <v>21</v>
      </c>
      <c r="D72" s="191">
        <v>0</v>
      </c>
      <c r="F72" s="256"/>
      <c r="G72" s="256"/>
      <c r="H72" s="256"/>
    </row>
    <row r="74" spans="2:8">
      <c r="B74" s="19" t="s">
        <v>38</v>
      </c>
    </row>
    <row r="75" spans="2:8">
      <c r="B75" s="29" t="s">
        <v>39</v>
      </c>
      <c r="C75" s="22" t="s">
        <v>21</v>
      </c>
      <c r="D75" s="176">
        <v>0</v>
      </c>
      <c r="F75" s="257" t="s">
        <v>18</v>
      </c>
      <c r="G75" s="260"/>
      <c r="H75" s="257">
        <v>2015</v>
      </c>
    </row>
    <row r="76" spans="2:8">
      <c r="B76" s="30" t="s">
        <v>362</v>
      </c>
      <c r="C76" s="24" t="s">
        <v>21</v>
      </c>
      <c r="D76" s="178">
        <v>0</v>
      </c>
      <c r="F76" s="258"/>
      <c r="G76" s="261"/>
      <c r="H76" s="258"/>
    </row>
    <row r="77" spans="2:8">
      <c r="B77" s="147" t="s">
        <v>476</v>
      </c>
      <c r="C77" s="24" t="s">
        <v>21</v>
      </c>
      <c r="D77" s="178">
        <v>0</v>
      </c>
      <c r="F77" s="258"/>
      <c r="G77" s="261"/>
      <c r="H77" s="258"/>
    </row>
    <row r="78" spans="2:8" ht="15.75" customHeight="1">
      <c r="B78" s="119" t="s">
        <v>363</v>
      </c>
      <c r="C78" s="107" t="s">
        <v>21</v>
      </c>
      <c r="D78" s="180">
        <v>239</v>
      </c>
      <c r="F78" s="258"/>
      <c r="G78" s="261"/>
      <c r="H78" s="258"/>
    </row>
    <row r="79" spans="2:8" ht="15.75" customHeight="1">
      <c r="B79" s="118"/>
      <c r="C79" s="42"/>
      <c r="D79" s="41"/>
      <c r="F79" s="258"/>
      <c r="G79" s="261"/>
      <c r="H79" s="258"/>
    </row>
    <row r="80" spans="2:8" ht="15.75" customHeight="1">
      <c r="B80" s="35" t="s">
        <v>364</v>
      </c>
      <c r="C80" s="36" t="s">
        <v>90</v>
      </c>
      <c r="D80" s="219">
        <v>239</v>
      </c>
      <c r="F80" s="259"/>
      <c r="G80" s="262"/>
      <c r="H80" s="259"/>
    </row>
    <row r="82" spans="2:8">
      <c r="B82" s="19" t="s">
        <v>40</v>
      </c>
    </row>
    <row r="83" spans="2:8">
      <c r="B83" s="29" t="s">
        <v>41</v>
      </c>
      <c r="C83" s="22" t="s">
        <v>21</v>
      </c>
      <c r="D83" s="176">
        <v>0</v>
      </c>
      <c r="F83" s="254" t="s">
        <v>18</v>
      </c>
      <c r="G83" s="92"/>
      <c r="H83" s="254">
        <v>2015</v>
      </c>
    </row>
    <row r="84" spans="2:8">
      <c r="B84" s="30" t="s">
        <v>42</v>
      </c>
      <c r="C84" s="24" t="s">
        <v>90</v>
      </c>
      <c r="D84" s="178">
        <v>3</v>
      </c>
      <c r="F84" s="255"/>
      <c r="G84" s="93"/>
      <c r="H84" s="255"/>
    </row>
    <row r="85" spans="2:8">
      <c r="B85" s="30" t="s">
        <v>365</v>
      </c>
      <c r="C85" s="24" t="s">
        <v>90</v>
      </c>
      <c r="D85" s="178">
        <v>0</v>
      </c>
      <c r="F85" s="255"/>
      <c r="G85" s="93"/>
      <c r="H85" s="255"/>
    </row>
    <row r="86" spans="2:8">
      <c r="B86" s="30" t="s">
        <v>366</v>
      </c>
      <c r="C86" s="24" t="s">
        <v>90</v>
      </c>
      <c r="D86" s="178">
        <v>0</v>
      </c>
      <c r="F86" s="255"/>
      <c r="G86" s="93"/>
      <c r="H86" s="255"/>
    </row>
    <row r="87" spans="2:8">
      <c r="B87" s="30" t="s">
        <v>367</v>
      </c>
      <c r="C87" s="24" t="s">
        <v>90</v>
      </c>
      <c r="D87" s="178">
        <v>0</v>
      </c>
      <c r="F87" s="255"/>
      <c r="G87" s="93"/>
      <c r="H87" s="255"/>
    </row>
    <row r="88" spans="2:8">
      <c r="B88" s="30" t="s">
        <v>228</v>
      </c>
      <c r="C88" s="24" t="s">
        <v>21</v>
      </c>
      <c r="D88" s="178">
        <v>1</v>
      </c>
      <c r="F88" s="255"/>
      <c r="G88" s="93"/>
      <c r="H88" s="255"/>
    </row>
    <row r="89" spans="2:8" s="143" customFormat="1">
      <c r="B89" s="30" t="s">
        <v>421</v>
      </c>
      <c r="C89" s="24" t="s">
        <v>90</v>
      </c>
      <c r="D89" s="178">
        <v>0</v>
      </c>
      <c r="F89" s="255"/>
      <c r="G89" s="220"/>
      <c r="H89" s="255"/>
    </row>
    <row r="90" spans="2:8">
      <c r="B90" s="30" t="s">
        <v>422</v>
      </c>
      <c r="C90" s="24" t="s">
        <v>90</v>
      </c>
      <c r="D90" s="178">
        <v>0</v>
      </c>
      <c r="F90" s="255"/>
      <c r="G90" s="93"/>
      <c r="H90" s="255"/>
    </row>
    <row r="91" spans="2:8">
      <c r="B91" s="30" t="s">
        <v>423</v>
      </c>
      <c r="C91" s="24" t="s">
        <v>90</v>
      </c>
      <c r="D91" s="178">
        <v>0</v>
      </c>
      <c r="F91" s="255"/>
      <c r="G91" s="93"/>
      <c r="H91" s="255"/>
    </row>
    <row r="92" spans="2:8">
      <c r="B92" s="30" t="s">
        <v>424</v>
      </c>
      <c r="C92" s="24" t="s">
        <v>90</v>
      </c>
      <c r="D92" s="178"/>
      <c r="F92" s="255"/>
      <c r="G92" s="93"/>
      <c r="H92" s="255"/>
    </row>
    <row r="93" spans="2:8">
      <c r="B93" s="30" t="s">
        <v>425</v>
      </c>
      <c r="C93" s="24" t="s">
        <v>90</v>
      </c>
      <c r="D93" s="178">
        <v>0</v>
      </c>
      <c r="F93" s="255"/>
      <c r="G93" s="93"/>
      <c r="H93" s="255"/>
    </row>
    <row r="94" spans="2:8">
      <c r="B94" s="30" t="s">
        <v>426</v>
      </c>
      <c r="C94" s="24" t="s">
        <v>90</v>
      </c>
      <c r="D94" s="178">
        <v>0</v>
      </c>
      <c r="F94" s="255"/>
      <c r="G94" s="93"/>
      <c r="H94" s="255"/>
    </row>
    <row r="95" spans="2:8">
      <c r="B95" s="30" t="s">
        <v>432</v>
      </c>
      <c r="C95" s="24" t="s">
        <v>90</v>
      </c>
      <c r="D95" s="178">
        <v>0</v>
      </c>
      <c r="F95" s="255"/>
      <c r="G95" s="93"/>
      <c r="H95" s="255"/>
    </row>
    <row r="96" spans="2:8">
      <c r="B96" s="30" t="s">
        <v>427</v>
      </c>
      <c r="C96" s="24" t="s">
        <v>90</v>
      </c>
      <c r="D96" s="178">
        <v>0</v>
      </c>
      <c r="F96" s="255"/>
      <c r="G96" s="93"/>
      <c r="H96" s="255"/>
    </row>
    <row r="97" spans="2:8">
      <c r="B97" s="30" t="s">
        <v>428</v>
      </c>
      <c r="C97" s="24" t="s">
        <v>90</v>
      </c>
      <c r="D97" s="178">
        <v>0</v>
      </c>
      <c r="F97" s="255"/>
      <c r="G97" s="93"/>
      <c r="H97" s="255"/>
    </row>
    <row r="98" spans="2:8">
      <c r="B98" s="30" t="s">
        <v>429</v>
      </c>
      <c r="C98" s="24" t="s">
        <v>90</v>
      </c>
      <c r="D98" s="178">
        <v>0</v>
      </c>
      <c r="F98" s="255"/>
      <c r="G98" s="93"/>
      <c r="H98" s="255"/>
    </row>
    <row r="99" spans="2:8">
      <c r="B99" s="30" t="s">
        <v>430</v>
      </c>
      <c r="C99" s="24" t="s">
        <v>90</v>
      </c>
      <c r="D99" s="178">
        <v>0</v>
      </c>
      <c r="F99" s="255"/>
      <c r="G99" s="93"/>
      <c r="H99" s="255"/>
    </row>
    <row r="100" spans="2:8">
      <c r="B100" s="119" t="s">
        <v>431</v>
      </c>
      <c r="C100" s="107" t="s">
        <v>90</v>
      </c>
      <c r="D100" s="180">
        <v>0</v>
      </c>
      <c r="F100" s="256"/>
      <c r="G100" s="94"/>
      <c r="H100" s="256"/>
    </row>
  </sheetData>
  <mergeCells count="22">
    <mergeCell ref="F83:F100"/>
    <mergeCell ref="H83:H100"/>
    <mergeCell ref="H75:H80"/>
    <mergeCell ref="F4:F17"/>
    <mergeCell ref="G4:G17"/>
    <mergeCell ref="F20:F32"/>
    <mergeCell ref="F35:F41"/>
    <mergeCell ref="F61:F72"/>
    <mergeCell ref="G61:G72"/>
    <mergeCell ref="F44:F50"/>
    <mergeCell ref="H44:H50"/>
    <mergeCell ref="F52:F55"/>
    <mergeCell ref="H52:H55"/>
    <mergeCell ref="G35:G41"/>
    <mergeCell ref="G44:G50"/>
    <mergeCell ref="G52:G55"/>
    <mergeCell ref="H4:H17"/>
    <mergeCell ref="H20:H32"/>
    <mergeCell ref="H35:H41"/>
    <mergeCell ref="H61:H72"/>
    <mergeCell ref="F75:F80"/>
    <mergeCell ref="G75:G8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2"/>
  <sheetViews>
    <sheetView zoomScale="130" zoomScaleNormal="130" workbookViewId="0">
      <pane ySplit="2" topLeftCell="A3" activePane="bottomLeft" state="frozen"/>
      <selection pane="bottomLeft" activeCell="A4" sqref="A4"/>
    </sheetView>
  </sheetViews>
  <sheetFormatPr defaultRowHeight="15"/>
  <cols>
    <col min="1" max="1" width="47.85546875" customWidth="1"/>
    <col min="2" max="2" width="15" bestFit="1" customWidth="1"/>
    <col min="3" max="3" width="5.85546875" customWidth="1"/>
    <col min="4" max="4" width="8" bestFit="1" customWidth="1"/>
    <col min="5" max="5" width="13" customWidth="1"/>
    <col min="6" max="6" width="13" style="43" customWidth="1"/>
  </cols>
  <sheetData>
    <row r="1" spans="1:8">
      <c r="F1" s="202"/>
      <c r="G1" s="45"/>
      <c r="H1" s="45"/>
    </row>
    <row r="2" spans="1:8">
      <c r="B2" s="19" t="s">
        <v>12</v>
      </c>
      <c r="C2" s="19" t="s">
        <v>44</v>
      </c>
      <c r="D2" s="19"/>
      <c r="F2" s="39" t="s">
        <v>15</v>
      </c>
      <c r="G2" s="181" t="s">
        <v>16</v>
      </c>
      <c r="H2" s="181" t="s">
        <v>374</v>
      </c>
    </row>
    <row r="3" spans="1:8" ht="15" customHeight="1">
      <c r="A3" s="19" t="s">
        <v>45</v>
      </c>
      <c r="B3" s="19"/>
      <c r="C3" s="19"/>
      <c r="D3" s="19"/>
      <c r="F3" s="204"/>
      <c r="G3" s="203"/>
      <c r="H3" s="54"/>
    </row>
    <row r="4" spans="1:8" ht="45" customHeight="1">
      <c r="A4" s="21" t="s">
        <v>46</v>
      </c>
      <c r="B4" s="22" t="s">
        <v>21</v>
      </c>
      <c r="C4" s="176">
        <v>0</v>
      </c>
      <c r="D4" s="10"/>
      <c r="F4" s="257" t="s">
        <v>47</v>
      </c>
      <c r="G4" s="92"/>
      <c r="H4" s="257">
        <v>2015</v>
      </c>
    </row>
    <row r="5" spans="1:8">
      <c r="A5" s="23" t="s">
        <v>48</v>
      </c>
      <c r="B5" s="24" t="s">
        <v>21</v>
      </c>
      <c r="C5" s="178">
        <v>0</v>
      </c>
      <c r="D5" s="10"/>
      <c r="F5" s="258"/>
      <c r="G5" s="93"/>
      <c r="H5" s="258"/>
    </row>
    <row r="6" spans="1:8">
      <c r="A6" s="23" t="s">
        <v>49</v>
      </c>
      <c r="B6" s="24" t="s">
        <v>21</v>
      </c>
      <c r="C6" s="178">
        <v>0</v>
      </c>
      <c r="D6" s="10"/>
      <c r="F6" s="258"/>
      <c r="G6" s="93"/>
      <c r="H6" s="258"/>
    </row>
    <row r="7" spans="1:8">
      <c r="A7" s="23" t="s">
        <v>50</v>
      </c>
      <c r="B7" s="24" t="s">
        <v>21</v>
      </c>
      <c r="C7" s="178">
        <v>2</v>
      </c>
      <c r="D7" s="10"/>
      <c r="F7" s="258"/>
      <c r="G7" s="93"/>
      <c r="H7" s="258"/>
    </row>
    <row r="8" spans="1:8">
      <c r="A8" s="23" t="s">
        <v>51</v>
      </c>
      <c r="B8" s="24" t="s">
        <v>21</v>
      </c>
      <c r="C8" s="178">
        <v>0</v>
      </c>
      <c r="D8" s="10"/>
      <c r="F8" s="258"/>
      <c r="G8" s="93"/>
      <c r="H8" s="258"/>
    </row>
    <row r="9" spans="1:8">
      <c r="A9" s="23" t="s">
        <v>52</v>
      </c>
      <c r="B9" s="24" t="s">
        <v>21</v>
      </c>
      <c r="C9" s="178">
        <v>0</v>
      </c>
      <c r="D9" s="10"/>
      <c r="F9" s="258"/>
      <c r="G9" s="93"/>
      <c r="H9" s="258"/>
    </row>
    <row r="10" spans="1:8">
      <c r="A10" s="23" t="s">
        <v>53</v>
      </c>
      <c r="B10" s="24" t="s">
        <v>21</v>
      </c>
      <c r="C10" s="178">
        <v>0</v>
      </c>
      <c r="D10" s="10"/>
      <c r="F10" s="258"/>
      <c r="G10" s="93"/>
      <c r="H10" s="258"/>
    </row>
    <row r="11" spans="1:8">
      <c r="A11" s="23" t="s">
        <v>54</v>
      </c>
      <c r="B11" s="24" t="s">
        <v>21</v>
      </c>
      <c r="C11" s="178">
        <v>0</v>
      </c>
      <c r="D11" s="10"/>
      <c r="F11" s="258"/>
      <c r="G11" s="93"/>
      <c r="H11" s="258"/>
    </row>
    <row r="12" spans="1:8">
      <c r="A12" s="23" t="s">
        <v>55</v>
      </c>
      <c r="B12" s="24" t="s">
        <v>21</v>
      </c>
      <c r="C12" s="178"/>
      <c r="D12" s="10"/>
      <c r="F12" s="258"/>
      <c r="G12" s="93"/>
      <c r="H12" s="258"/>
    </row>
    <row r="13" spans="1:8">
      <c r="A13" s="23" t="s">
        <v>56</v>
      </c>
      <c r="B13" s="24" t="s">
        <v>21</v>
      </c>
      <c r="C13" s="178">
        <v>0</v>
      </c>
      <c r="D13" s="10"/>
      <c r="F13" s="258"/>
      <c r="G13" s="93"/>
      <c r="H13" s="258"/>
    </row>
    <row r="14" spans="1:8">
      <c r="A14" s="23" t="s">
        <v>57</v>
      </c>
      <c r="B14" s="24" t="s">
        <v>21</v>
      </c>
      <c r="C14" s="178">
        <v>3</v>
      </c>
      <c r="D14" s="10"/>
      <c r="F14" s="258"/>
      <c r="G14" s="93"/>
      <c r="H14" s="258"/>
    </row>
    <row r="15" spans="1:8" ht="29.25" customHeight="1">
      <c r="A15" s="40" t="s">
        <v>58</v>
      </c>
      <c r="B15" s="27" t="s">
        <v>21</v>
      </c>
      <c r="C15" s="191">
        <v>1</v>
      </c>
      <c r="D15" s="10"/>
      <c r="F15" s="259"/>
      <c r="G15" s="94"/>
      <c r="H15" s="259"/>
    </row>
    <row r="16" spans="1:8">
      <c r="A16" s="41"/>
      <c r="B16" s="42"/>
      <c r="C16" s="10"/>
      <c r="D16" s="10"/>
    </row>
    <row r="17" spans="1:8">
      <c r="A17" s="44" t="s">
        <v>59</v>
      </c>
      <c r="B17" s="45"/>
      <c r="F17" s="263" t="s">
        <v>497</v>
      </c>
      <c r="G17" s="157"/>
      <c r="H17" s="157"/>
    </row>
    <row r="18" spans="1:8" ht="15" customHeight="1">
      <c r="A18" s="21" t="s">
        <v>60</v>
      </c>
      <c r="B18" s="22" t="s">
        <v>21</v>
      </c>
      <c r="C18" s="13">
        <v>152</v>
      </c>
      <c r="D18" s="10"/>
      <c r="F18" s="264"/>
      <c r="G18" s="158"/>
      <c r="H18" s="158"/>
    </row>
    <row r="19" spans="1:8">
      <c r="A19" s="23" t="s">
        <v>61</v>
      </c>
      <c r="B19" s="24" t="s">
        <v>21</v>
      </c>
      <c r="C19" s="15">
        <v>3</v>
      </c>
      <c r="D19" s="10"/>
      <c r="F19" s="264"/>
      <c r="G19" s="158"/>
      <c r="H19" s="158"/>
    </row>
    <row r="20" spans="1:8">
      <c r="A20" s="23" t="s">
        <v>62</v>
      </c>
      <c r="B20" s="24" t="s">
        <v>21</v>
      </c>
      <c r="C20" s="15"/>
      <c r="D20" s="10"/>
      <c r="F20" s="264"/>
      <c r="G20" s="158"/>
      <c r="H20" s="158"/>
    </row>
    <row r="21" spans="1:8">
      <c r="A21" s="26" t="s">
        <v>63</v>
      </c>
      <c r="B21" s="24" t="s">
        <v>21</v>
      </c>
      <c r="C21" s="15"/>
      <c r="D21" s="10"/>
      <c r="F21" s="264"/>
      <c r="G21" s="158"/>
      <c r="H21" s="158"/>
    </row>
    <row r="22" spans="1:8">
      <c r="A22" s="26" t="s">
        <v>64</v>
      </c>
      <c r="B22" s="24" t="s">
        <v>21</v>
      </c>
      <c r="C22" s="15">
        <v>3</v>
      </c>
      <c r="D22" s="10"/>
      <c r="F22" s="264"/>
      <c r="G22" s="158"/>
      <c r="H22" s="158"/>
    </row>
    <row r="23" spans="1:8">
      <c r="A23" s="26" t="s">
        <v>65</v>
      </c>
      <c r="B23" s="24" t="s">
        <v>21</v>
      </c>
      <c r="C23" s="15"/>
      <c r="D23" s="10"/>
      <c r="F23" s="265"/>
      <c r="G23" s="159"/>
      <c r="H23" s="159"/>
    </row>
    <row r="24" spans="1:8">
      <c r="A24" s="37" t="s">
        <v>229</v>
      </c>
      <c r="B24" s="27" t="s">
        <v>21</v>
      </c>
      <c r="C24" s="32"/>
      <c r="D24" s="10"/>
    </row>
    <row r="25" spans="1:8">
      <c r="A25" s="46"/>
    </row>
    <row r="26" spans="1:8">
      <c r="A26" s="266" t="s">
        <v>66</v>
      </c>
      <c r="B26" s="266"/>
      <c r="C26" s="266"/>
      <c r="D26" s="47"/>
    </row>
    <row r="27" spans="1:8">
      <c r="A27" s="48" t="s">
        <v>67</v>
      </c>
      <c r="B27" s="12" t="s">
        <v>12</v>
      </c>
      <c r="C27" s="49" t="s">
        <v>68</v>
      </c>
      <c r="D27" s="49" t="s">
        <v>69</v>
      </c>
      <c r="E27" s="207"/>
      <c r="F27" s="267" t="s">
        <v>47</v>
      </c>
      <c r="G27" s="260"/>
      <c r="H27" s="257">
        <v>2015</v>
      </c>
    </row>
    <row r="28" spans="1:8" ht="15" customHeight="1">
      <c r="A28" s="16" t="s">
        <v>70</v>
      </c>
      <c r="B28" s="24" t="s">
        <v>21</v>
      </c>
      <c r="C28" s="17">
        <v>3</v>
      </c>
      <c r="D28" s="17">
        <v>1</v>
      </c>
      <c r="E28" s="208"/>
      <c r="F28" s="268"/>
      <c r="G28" s="261"/>
      <c r="H28" s="258"/>
    </row>
    <row r="29" spans="1:8" ht="15" customHeight="1">
      <c r="A29" s="16" t="s">
        <v>71</v>
      </c>
      <c r="B29" s="24" t="s">
        <v>21</v>
      </c>
      <c r="C29" s="17">
        <v>8</v>
      </c>
      <c r="D29" s="17">
        <v>7</v>
      </c>
      <c r="E29" s="208"/>
      <c r="F29" s="268"/>
      <c r="G29" s="261"/>
      <c r="H29" s="258"/>
    </row>
    <row r="30" spans="1:8">
      <c r="A30" s="16" t="s">
        <v>72</v>
      </c>
      <c r="B30" s="24" t="s">
        <v>21</v>
      </c>
      <c r="C30" s="17">
        <v>18</v>
      </c>
      <c r="D30" s="17">
        <v>17</v>
      </c>
      <c r="E30" s="208"/>
      <c r="F30" s="268"/>
      <c r="G30" s="261"/>
      <c r="H30" s="258"/>
    </row>
    <row r="31" spans="1:8">
      <c r="A31" s="16" t="s">
        <v>73</v>
      </c>
      <c r="B31" s="24" t="s">
        <v>21</v>
      </c>
      <c r="C31" s="17">
        <v>12</v>
      </c>
      <c r="D31" s="17">
        <v>17</v>
      </c>
      <c r="E31" s="208"/>
      <c r="F31" s="268"/>
      <c r="G31" s="261"/>
      <c r="H31" s="258"/>
    </row>
    <row r="32" spans="1:8">
      <c r="A32" s="16" t="s">
        <v>74</v>
      </c>
      <c r="B32" s="24" t="s">
        <v>21</v>
      </c>
      <c r="C32" s="17">
        <v>6</v>
      </c>
      <c r="D32" s="17">
        <v>7</v>
      </c>
      <c r="E32" s="208"/>
      <c r="F32" s="268"/>
      <c r="G32" s="261"/>
      <c r="H32" s="258"/>
    </row>
    <row r="33" spans="1:8">
      <c r="A33" s="16" t="s">
        <v>75</v>
      </c>
      <c r="B33" s="24" t="s">
        <v>21</v>
      </c>
      <c r="C33" s="17">
        <v>18</v>
      </c>
      <c r="D33" s="17">
        <v>37</v>
      </c>
      <c r="E33" s="208"/>
      <c r="F33" s="268"/>
      <c r="G33" s="261"/>
      <c r="H33" s="258"/>
    </row>
    <row r="34" spans="1:8">
      <c r="A34" s="16" t="s">
        <v>76</v>
      </c>
      <c r="B34" s="24" t="s">
        <v>21</v>
      </c>
      <c r="C34" s="17">
        <v>10</v>
      </c>
      <c r="D34" s="17">
        <v>23</v>
      </c>
      <c r="E34" s="208"/>
      <c r="F34" s="268"/>
      <c r="G34" s="261"/>
      <c r="H34" s="258"/>
    </row>
    <row r="35" spans="1:8">
      <c r="A35" s="16" t="s">
        <v>77</v>
      </c>
      <c r="B35" s="24" t="s">
        <v>21</v>
      </c>
      <c r="C35" s="17">
        <v>18</v>
      </c>
      <c r="D35" s="17">
        <v>17</v>
      </c>
      <c r="E35" s="208"/>
      <c r="F35" s="268"/>
      <c r="G35" s="261"/>
      <c r="H35" s="258"/>
    </row>
    <row r="36" spans="1:8">
      <c r="A36" s="16" t="s">
        <v>78</v>
      </c>
      <c r="B36" s="24" t="s">
        <v>21</v>
      </c>
      <c r="C36" s="17">
        <v>20</v>
      </c>
      <c r="D36" s="17">
        <v>25</v>
      </c>
      <c r="E36" s="208"/>
      <c r="F36" s="268"/>
      <c r="G36" s="261"/>
      <c r="H36" s="258"/>
    </row>
    <row r="37" spans="1:8">
      <c r="A37" s="16" t="s">
        <v>79</v>
      </c>
      <c r="B37" s="50" t="s">
        <v>21</v>
      </c>
      <c r="C37" s="17">
        <v>11</v>
      </c>
      <c r="D37" s="17">
        <v>15</v>
      </c>
      <c r="E37" s="208"/>
      <c r="F37" s="268"/>
      <c r="G37" s="261"/>
      <c r="H37" s="258"/>
    </row>
    <row r="38" spans="1:8">
      <c r="A38" s="16" t="s">
        <v>80</v>
      </c>
      <c r="B38" s="24" t="s">
        <v>21</v>
      </c>
      <c r="C38" s="17">
        <v>9</v>
      </c>
      <c r="D38" s="17">
        <v>16</v>
      </c>
      <c r="E38" s="208"/>
      <c r="F38" s="268"/>
      <c r="G38" s="261"/>
      <c r="H38" s="258"/>
    </row>
    <row r="39" spans="1:8">
      <c r="A39" s="16" t="s">
        <v>81</v>
      </c>
      <c r="B39" s="24" t="s">
        <v>21</v>
      </c>
      <c r="C39" s="17">
        <v>35</v>
      </c>
      <c r="D39" s="17">
        <v>43</v>
      </c>
      <c r="E39" s="208"/>
      <c r="F39" s="268"/>
      <c r="G39" s="261"/>
      <c r="H39" s="258"/>
    </row>
    <row r="40" spans="1:8">
      <c r="A40" s="16" t="s">
        <v>82</v>
      </c>
      <c r="B40" s="24" t="s">
        <v>21</v>
      </c>
      <c r="C40" s="17">
        <v>31</v>
      </c>
      <c r="D40" s="17">
        <v>42</v>
      </c>
      <c r="E40" s="208"/>
      <c r="F40" s="268"/>
      <c r="G40" s="261"/>
      <c r="H40" s="258"/>
    </row>
    <row r="41" spans="1:8">
      <c r="A41" s="16" t="s">
        <v>83</v>
      </c>
      <c r="B41" s="24" t="s">
        <v>21</v>
      </c>
      <c r="C41" s="17">
        <v>41</v>
      </c>
      <c r="D41" s="17">
        <v>68</v>
      </c>
      <c r="E41" s="208"/>
      <c r="F41" s="268"/>
      <c r="G41" s="261"/>
      <c r="H41" s="258"/>
    </row>
    <row r="42" spans="1:8">
      <c r="A42" s="16" t="s">
        <v>84</v>
      </c>
      <c r="B42" s="24" t="s">
        <v>21</v>
      </c>
      <c r="C42" s="17">
        <v>40</v>
      </c>
      <c r="D42" s="17">
        <v>67</v>
      </c>
      <c r="E42" s="208"/>
      <c r="F42" s="268"/>
      <c r="G42" s="261"/>
      <c r="H42" s="258"/>
    </row>
    <row r="43" spans="1:8">
      <c r="A43" s="51" t="s">
        <v>85</v>
      </c>
      <c r="B43" s="8"/>
      <c r="C43" s="52">
        <f>SUM(C28:C42)</f>
        <v>280</v>
      </c>
      <c r="D43" s="52">
        <v>402</v>
      </c>
      <c r="E43" s="208"/>
      <c r="F43" s="269"/>
      <c r="G43" s="201"/>
      <c r="H43" s="193"/>
    </row>
    <row r="44" spans="1:8">
      <c r="E44" s="4"/>
    </row>
    <row r="45" spans="1:8" ht="45">
      <c r="A45" s="53" t="s">
        <v>86</v>
      </c>
      <c r="B45" s="54"/>
      <c r="C45" s="55">
        <v>60</v>
      </c>
      <c r="D45" s="4"/>
      <c r="F45" s="56" t="s">
        <v>496</v>
      </c>
      <c r="G45" s="56"/>
      <c r="H45" s="56">
        <v>2015</v>
      </c>
    </row>
    <row r="46" spans="1:8">
      <c r="A46" s="46"/>
    </row>
    <row r="47" spans="1:8">
      <c r="A47" s="34" t="s">
        <v>87</v>
      </c>
      <c r="F47"/>
    </row>
    <row r="48" spans="1:8">
      <c r="A48" s="57" t="s">
        <v>88</v>
      </c>
      <c r="B48" s="22" t="s">
        <v>21</v>
      </c>
      <c r="C48" s="58">
        <v>0</v>
      </c>
      <c r="D48" s="4"/>
      <c r="F48" s="257" t="s">
        <v>497</v>
      </c>
      <c r="G48" s="163"/>
      <c r="H48" s="160">
        <v>2015</v>
      </c>
    </row>
    <row r="49" spans="1:8">
      <c r="A49" s="16" t="s">
        <v>89</v>
      </c>
      <c r="B49" s="24" t="s">
        <v>90</v>
      </c>
      <c r="C49" s="18">
        <v>0</v>
      </c>
      <c r="D49" s="4"/>
      <c r="F49" s="258"/>
      <c r="G49" s="164"/>
      <c r="H49" s="161"/>
    </row>
    <row r="50" spans="1:8">
      <c r="A50" s="16" t="s">
        <v>91</v>
      </c>
      <c r="B50" s="24" t="s">
        <v>90</v>
      </c>
      <c r="C50" s="18">
        <v>0</v>
      </c>
      <c r="D50" s="4"/>
      <c r="F50" s="258"/>
      <c r="G50" s="164"/>
      <c r="H50" s="161"/>
    </row>
    <row r="51" spans="1:8">
      <c r="A51" s="16" t="s">
        <v>92</v>
      </c>
      <c r="B51" s="24" t="s">
        <v>90</v>
      </c>
      <c r="C51" s="18">
        <v>0</v>
      </c>
      <c r="D51" s="4"/>
      <c r="F51" s="258"/>
      <c r="G51" s="164"/>
      <c r="H51" s="161"/>
    </row>
    <row r="52" spans="1:8">
      <c r="A52" s="16" t="s">
        <v>433</v>
      </c>
      <c r="B52" s="24" t="s">
        <v>90</v>
      </c>
      <c r="C52" s="18">
        <v>26</v>
      </c>
      <c r="D52" s="4"/>
      <c r="F52" s="258"/>
      <c r="G52" s="164"/>
      <c r="H52" s="161"/>
    </row>
    <row r="53" spans="1:8">
      <c r="A53" s="16" t="s">
        <v>93</v>
      </c>
      <c r="B53" s="24" t="s">
        <v>90</v>
      </c>
      <c r="C53" s="18">
        <v>36</v>
      </c>
      <c r="D53" s="4"/>
      <c r="F53" s="258"/>
      <c r="G53" s="164"/>
      <c r="H53" s="161"/>
    </row>
    <row r="54" spans="1:8">
      <c r="A54" s="59" t="s">
        <v>94</v>
      </c>
      <c r="B54" s="27" t="s">
        <v>90</v>
      </c>
      <c r="C54" s="60">
        <v>152</v>
      </c>
      <c r="D54" s="4"/>
      <c r="F54" s="259"/>
      <c r="G54" s="165"/>
      <c r="H54" s="162"/>
    </row>
    <row r="55" spans="1:8">
      <c r="A55" s="120" t="s">
        <v>368</v>
      </c>
      <c r="B55" s="36" t="s">
        <v>90</v>
      </c>
      <c r="C55" s="55">
        <v>0</v>
      </c>
      <c r="D55" s="4"/>
      <c r="F55" s="121" t="s">
        <v>18</v>
      </c>
      <c r="G55" s="121"/>
      <c r="H55" s="121">
        <v>2015</v>
      </c>
    </row>
    <row r="56" spans="1:8">
      <c r="A56" s="46"/>
    </row>
    <row r="57" spans="1:8" ht="13.5" customHeight="1">
      <c r="A57" s="19" t="s">
        <v>95</v>
      </c>
    </row>
    <row r="58" spans="1:8" ht="15" customHeight="1">
      <c r="A58" s="61" t="s">
        <v>479</v>
      </c>
      <c r="B58" s="151" t="s">
        <v>96</v>
      </c>
      <c r="C58" s="209">
        <v>260</v>
      </c>
      <c r="D58" s="212"/>
      <c r="F58" s="263" t="s">
        <v>497</v>
      </c>
      <c r="G58" s="166"/>
      <c r="H58" s="157">
        <v>2015</v>
      </c>
    </row>
    <row r="59" spans="1:8" ht="17.25" customHeight="1">
      <c r="A59" s="63" t="s">
        <v>480</v>
      </c>
      <c r="B59" s="152" t="s">
        <v>96</v>
      </c>
      <c r="C59" s="210">
        <v>201</v>
      </c>
      <c r="D59" s="212"/>
      <c r="F59" s="264"/>
      <c r="G59" s="167"/>
      <c r="H59" s="158"/>
    </row>
    <row r="60" spans="1:8">
      <c r="A60" s="63" t="s">
        <v>481</v>
      </c>
      <c r="B60" s="152" t="s">
        <v>96</v>
      </c>
      <c r="C60" s="210">
        <v>118</v>
      </c>
      <c r="D60" s="212"/>
      <c r="F60" s="264"/>
      <c r="G60" s="167"/>
      <c r="H60" s="158"/>
    </row>
    <row r="61" spans="1:8">
      <c r="A61" s="63" t="s">
        <v>482</v>
      </c>
      <c r="B61" s="152" t="s">
        <v>96</v>
      </c>
      <c r="C61" s="210">
        <v>111</v>
      </c>
      <c r="D61" s="212"/>
      <c r="F61" s="264"/>
      <c r="G61" s="167"/>
      <c r="H61" s="158"/>
    </row>
    <row r="62" spans="1:8">
      <c r="A62" s="63" t="s">
        <v>483</v>
      </c>
      <c r="B62" s="152" t="s">
        <v>96</v>
      </c>
      <c r="C62" s="210">
        <v>101</v>
      </c>
      <c r="D62" s="212"/>
      <c r="F62" s="264"/>
      <c r="G62" s="167"/>
      <c r="H62" s="158"/>
    </row>
    <row r="63" spans="1:8">
      <c r="A63" s="63" t="s">
        <v>484</v>
      </c>
      <c r="B63" s="152" t="s">
        <v>96</v>
      </c>
      <c r="C63" s="210">
        <v>58</v>
      </c>
      <c r="D63" s="212"/>
      <c r="F63" s="264"/>
      <c r="G63" s="167"/>
      <c r="H63" s="158"/>
    </row>
    <row r="64" spans="1:8">
      <c r="A64" s="63" t="s">
        <v>485</v>
      </c>
      <c r="B64" s="152" t="s">
        <v>96</v>
      </c>
      <c r="C64" s="210">
        <v>44</v>
      </c>
      <c r="D64" s="212"/>
      <c r="F64" s="264"/>
      <c r="G64" s="167"/>
      <c r="H64" s="158"/>
    </row>
    <row r="65" spans="1:8">
      <c r="A65" s="63" t="s">
        <v>486</v>
      </c>
      <c r="B65" s="152" t="s">
        <v>96</v>
      </c>
      <c r="C65" s="210">
        <v>36</v>
      </c>
      <c r="D65" s="212"/>
      <c r="F65" s="264"/>
      <c r="G65" s="167"/>
      <c r="H65" s="158"/>
    </row>
    <row r="66" spans="1:8">
      <c r="A66" s="63" t="s">
        <v>487</v>
      </c>
      <c r="B66" s="152" t="s">
        <v>96</v>
      </c>
      <c r="C66" s="210">
        <v>31</v>
      </c>
      <c r="D66" s="212"/>
      <c r="F66" s="264"/>
      <c r="G66" s="167"/>
      <c r="H66" s="158"/>
    </row>
    <row r="67" spans="1:8">
      <c r="A67" s="65" t="s">
        <v>488</v>
      </c>
      <c r="B67" s="153" t="s">
        <v>96</v>
      </c>
      <c r="C67" s="211">
        <v>28</v>
      </c>
      <c r="D67" s="212"/>
      <c r="F67" s="265"/>
      <c r="G67" s="168"/>
      <c r="H67" s="159"/>
    </row>
    <row r="69" spans="1:8">
      <c r="A69" s="19" t="s">
        <v>97</v>
      </c>
      <c r="B69" s="19"/>
      <c r="C69" s="19"/>
      <c r="D69" s="19"/>
      <c r="E69" s="19"/>
      <c r="F69" s="67"/>
    </row>
    <row r="70" spans="1:8">
      <c r="A70" s="68"/>
      <c r="B70" s="12"/>
      <c r="C70" s="12" t="s">
        <v>68</v>
      </c>
      <c r="D70" s="12" t="s">
        <v>69</v>
      </c>
      <c r="E70" s="169"/>
      <c r="F70" s="257" t="s">
        <v>18</v>
      </c>
      <c r="G70" s="257"/>
      <c r="H70" s="257">
        <v>2015</v>
      </c>
    </row>
    <row r="71" spans="1:8">
      <c r="A71" s="16" t="s">
        <v>98</v>
      </c>
      <c r="B71" s="24" t="s">
        <v>90</v>
      </c>
      <c r="C71" s="24">
        <v>2</v>
      </c>
      <c r="D71" s="24">
        <v>1</v>
      </c>
      <c r="E71" s="205"/>
      <c r="F71" s="258"/>
      <c r="G71" s="258"/>
      <c r="H71" s="258"/>
    </row>
    <row r="72" spans="1:8">
      <c r="A72" s="16" t="s">
        <v>99</v>
      </c>
      <c r="B72" s="24" t="s">
        <v>90</v>
      </c>
      <c r="C72" s="24">
        <v>4</v>
      </c>
      <c r="D72" s="24">
        <v>4</v>
      </c>
      <c r="E72" s="206"/>
      <c r="F72" s="258"/>
      <c r="G72" s="258"/>
      <c r="H72" s="258"/>
    </row>
    <row r="73" spans="1:8">
      <c r="A73" s="16" t="s">
        <v>100</v>
      </c>
      <c r="B73" s="24" t="s">
        <v>90</v>
      </c>
      <c r="C73" s="24">
        <v>13</v>
      </c>
      <c r="D73" s="24">
        <v>11</v>
      </c>
      <c r="E73" s="206"/>
      <c r="F73" s="258"/>
      <c r="G73" s="258"/>
      <c r="H73" s="258"/>
    </row>
    <row r="74" spans="1:8">
      <c r="A74" s="16" t="s">
        <v>101</v>
      </c>
      <c r="B74" s="24" t="s">
        <v>90</v>
      </c>
      <c r="C74" s="24">
        <v>3</v>
      </c>
      <c r="D74" s="24">
        <v>4</v>
      </c>
      <c r="E74" s="206"/>
      <c r="F74" s="258"/>
      <c r="G74" s="258"/>
      <c r="H74" s="258"/>
    </row>
    <row r="75" spans="1:8">
      <c r="A75" s="59" t="s">
        <v>102</v>
      </c>
      <c r="B75" s="27" t="s">
        <v>90</v>
      </c>
      <c r="C75" s="27">
        <v>10</v>
      </c>
      <c r="D75" s="27">
        <v>11</v>
      </c>
      <c r="E75" s="206"/>
      <c r="F75" s="259"/>
      <c r="G75" s="259"/>
      <c r="H75" s="259"/>
    </row>
    <row r="76" spans="1:8">
      <c r="A76" s="19"/>
      <c r="B76" s="19"/>
      <c r="C76" s="19"/>
      <c r="D76" s="19"/>
      <c r="E76" s="19"/>
      <c r="F76" s="67"/>
    </row>
    <row r="77" spans="1:8">
      <c r="A77" s="45" t="s">
        <v>234</v>
      </c>
      <c r="F77"/>
      <c r="G77" s="43"/>
    </row>
    <row r="78" spans="1:8">
      <c r="A78" s="57" t="s">
        <v>230</v>
      </c>
      <c r="B78" s="22" t="s">
        <v>21</v>
      </c>
      <c r="C78" s="62">
        <v>153</v>
      </c>
      <c r="D78" s="42"/>
      <c r="F78" s="263" t="s">
        <v>497</v>
      </c>
      <c r="G78" s="157"/>
      <c r="H78" s="157"/>
    </row>
    <row r="79" spans="1:8">
      <c r="A79" s="16" t="s">
        <v>337</v>
      </c>
      <c r="B79" s="24" t="s">
        <v>21</v>
      </c>
      <c r="C79" s="64">
        <v>0</v>
      </c>
      <c r="D79" s="42"/>
      <c r="F79" s="264"/>
      <c r="G79" s="158"/>
      <c r="H79" s="158"/>
    </row>
    <row r="80" spans="1:8">
      <c r="A80" s="16" t="s">
        <v>231</v>
      </c>
      <c r="B80" s="24" t="s">
        <v>21</v>
      </c>
      <c r="C80" s="64">
        <v>0</v>
      </c>
      <c r="D80" s="42"/>
      <c r="F80" s="264"/>
      <c r="G80" s="158"/>
      <c r="H80" s="158">
        <v>2015</v>
      </c>
    </row>
    <row r="81" spans="1:8">
      <c r="A81" s="16" t="s">
        <v>232</v>
      </c>
      <c r="B81" s="24" t="s">
        <v>21</v>
      </c>
      <c r="C81" s="64">
        <v>0</v>
      </c>
      <c r="D81" s="42"/>
      <c r="F81" s="264"/>
      <c r="G81" s="158"/>
      <c r="H81" s="158"/>
    </row>
    <row r="82" spans="1:8">
      <c r="A82" s="59" t="s">
        <v>233</v>
      </c>
      <c r="B82" s="27" t="s">
        <v>21</v>
      </c>
      <c r="C82" s="66">
        <v>0</v>
      </c>
      <c r="D82" s="42"/>
      <c r="F82" s="265"/>
      <c r="G82" s="159"/>
      <c r="H82" s="159"/>
    </row>
  </sheetData>
  <mergeCells count="13">
    <mergeCell ref="F4:F15"/>
    <mergeCell ref="H4:H15"/>
    <mergeCell ref="A26:C26"/>
    <mergeCell ref="H70:H75"/>
    <mergeCell ref="F17:F23"/>
    <mergeCell ref="G27:G42"/>
    <mergeCell ref="H27:H42"/>
    <mergeCell ref="F27:F43"/>
    <mergeCell ref="F78:F82"/>
    <mergeCell ref="F70:F75"/>
    <mergeCell ref="G70:G75"/>
    <mergeCell ref="F48:F54"/>
    <mergeCell ref="F58:F67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53"/>
  <sheetViews>
    <sheetView topLeftCell="C1" zoomScale="140" zoomScaleNormal="140" workbookViewId="0">
      <pane ySplit="2" topLeftCell="A42" activePane="bottomLeft" state="frozen"/>
      <selection pane="bottomLeft" activeCell="E49" sqref="E49"/>
    </sheetView>
  </sheetViews>
  <sheetFormatPr defaultRowHeight="15"/>
  <cols>
    <col min="1" max="1" width="4.85546875" customWidth="1"/>
    <col min="2" max="2" width="35.5703125" customWidth="1"/>
    <col min="3" max="3" width="7.5703125" customWidth="1"/>
    <col min="4" max="4" width="20" customWidth="1"/>
    <col min="5" max="5" width="27.42578125" customWidth="1"/>
    <col min="6" max="6" width="17.5703125" customWidth="1"/>
    <col min="8" max="8" width="13.7109375" customWidth="1"/>
    <col min="9" max="10" width="22.5703125" bestFit="1" customWidth="1"/>
  </cols>
  <sheetData>
    <row r="2" spans="2:7">
      <c r="C2" s="173" t="s">
        <v>12</v>
      </c>
      <c r="D2" s="230" t="s">
        <v>44</v>
      </c>
      <c r="E2" s="231" t="s">
        <v>15</v>
      </c>
      <c r="F2" s="173" t="s">
        <v>16</v>
      </c>
      <c r="G2" s="173" t="s">
        <v>374</v>
      </c>
    </row>
    <row r="3" spans="2:7">
      <c r="B3" s="19" t="s">
        <v>151</v>
      </c>
    </row>
    <row r="4" spans="2:7" ht="16.5" customHeight="1">
      <c r="B4" s="21" t="s">
        <v>152</v>
      </c>
      <c r="C4" s="22" t="s">
        <v>21</v>
      </c>
      <c r="D4" s="62">
        <v>108</v>
      </c>
      <c r="E4" s="92"/>
      <c r="F4" s="92"/>
      <c r="G4" s="92"/>
    </row>
    <row r="5" spans="2:7" ht="16.5" customHeight="1">
      <c r="B5" s="23" t="s">
        <v>154</v>
      </c>
      <c r="C5" s="24" t="s">
        <v>21</v>
      </c>
      <c r="D5" s="128">
        <v>0</v>
      </c>
      <c r="E5" s="93"/>
      <c r="F5" s="93"/>
      <c r="G5" s="93"/>
    </row>
    <row r="6" spans="2:7" ht="16.5" customHeight="1">
      <c r="B6" s="23" t="s">
        <v>155</v>
      </c>
      <c r="C6" s="24" t="s">
        <v>21</v>
      </c>
      <c r="D6" s="198">
        <v>0</v>
      </c>
      <c r="E6" s="93"/>
      <c r="F6" s="93"/>
      <c r="G6" s="93"/>
    </row>
    <row r="7" spans="2:7" ht="16.5" customHeight="1">
      <c r="B7" s="23" t="s">
        <v>156</v>
      </c>
      <c r="C7" s="24" t="s">
        <v>21</v>
      </c>
      <c r="D7" s="64">
        <v>234</v>
      </c>
      <c r="E7" s="93"/>
      <c r="F7" s="93"/>
      <c r="G7" s="93"/>
    </row>
    <row r="8" spans="2:7" ht="16.5" customHeight="1">
      <c r="B8" s="23" t="s">
        <v>157</v>
      </c>
      <c r="C8" s="24" t="s">
        <v>21</v>
      </c>
      <c r="D8" s="64">
        <v>0</v>
      </c>
      <c r="E8" s="93"/>
      <c r="F8" s="93"/>
      <c r="G8" s="93"/>
    </row>
    <row r="9" spans="2:7" ht="16.5" customHeight="1">
      <c r="B9" s="23" t="s">
        <v>158</v>
      </c>
      <c r="C9" s="24" t="s">
        <v>21</v>
      </c>
      <c r="D9" s="64">
        <v>0</v>
      </c>
      <c r="E9" s="93"/>
      <c r="F9" s="93"/>
      <c r="G9" s="93"/>
    </row>
    <row r="10" spans="2:7" ht="15.75" customHeight="1">
      <c r="B10" s="23" t="s">
        <v>159</v>
      </c>
      <c r="C10" s="24" t="s">
        <v>21</v>
      </c>
      <c r="D10" s="64">
        <v>26</v>
      </c>
      <c r="E10" s="93"/>
      <c r="F10" s="93"/>
      <c r="G10" s="93"/>
    </row>
    <row r="11" spans="2:7" ht="15.75" customHeight="1">
      <c r="B11" s="23" t="s">
        <v>160</v>
      </c>
      <c r="C11" s="24" t="s">
        <v>21</v>
      </c>
      <c r="D11" s="64">
        <v>0</v>
      </c>
      <c r="E11" s="172" t="s">
        <v>153</v>
      </c>
      <c r="F11" s="93"/>
      <c r="G11" s="172">
        <v>2015</v>
      </c>
    </row>
    <row r="12" spans="2:7" ht="16.5" customHeight="1">
      <c r="B12" s="23" t="s">
        <v>161</v>
      </c>
      <c r="C12" s="24" t="s">
        <v>21</v>
      </c>
      <c r="D12" s="64">
        <v>37</v>
      </c>
      <c r="E12" s="93"/>
      <c r="F12" s="93"/>
      <c r="G12" s="93"/>
    </row>
    <row r="13" spans="2:7" ht="16.5" customHeight="1">
      <c r="B13" s="23" t="s">
        <v>162</v>
      </c>
      <c r="C13" s="24" t="s">
        <v>21</v>
      </c>
      <c r="D13" s="64">
        <v>0</v>
      </c>
      <c r="E13" s="93"/>
      <c r="F13" s="93"/>
      <c r="G13" s="93"/>
    </row>
    <row r="14" spans="2:7" ht="16.5" customHeight="1">
      <c r="B14" s="23" t="s">
        <v>163</v>
      </c>
      <c r="C14" s="24" t="s">
        <v>21</v>
      </c>
      <c r="D14" s="64">
        <v>5</v>
      </c>
      <c r="E14" s="93"/>
      <c r="F14" s="93"/>
      <c r="G14" s="93"/>
    </row>
    <row r="15" spans="2:7" ht="16.5" customHeight="1">
      <c r="B15" s="23" t="s">
        <v>164</v>
      </c>
      <c r="C15" s="24" t="s">
        <v>21</v>
      </c>
      <c r="D15" s="64">
        <v>0</v>
      </c>
      <c r="E15" s="93"/>
      <c r="F15" s="93"/>
      <c r="G15" s="93"/>
    </row>
    <row r="16" spans="2:7" ht="16.5" customHeight="1">
      <c r="B16" s="23" t="s">
        <v>165</v>
      </c>
      <c r="C16" s="24" t="s">
        <v>21</v>
      </c>
      <c r="D16" s="64">
        <v>0</v>
      </c>
      <c r="E16" s="93"/>
      <c r="F16" s="93"/>
      <c r="G16" s="93"/>
    </row>
    <row r="17" spans="2:11" ht="16.5" customHeight="1">
      <c r="B17" s="23" t="s">
        <v>166</v>
      </c>
      <c r="C17" s="24" t="s">
        <v>21</v>
      </c>
      <c r="D17" s="64">
        <v>8</v>
      </c>
      <c r="E17" s="93"/>
      <c r="F17" s="93"/>
      <c r="G17" s="93"/>
    </row>
    <row r="18" spans="2:11" ht="16.5" customHeight="1">
      <c r="B18" s="23" t="s">
        <v>167</v>
      </c>
      <c r="C18" s="24" t="s">
        <v>21</v>
      </c>
      <c r="D18" s="64">
        <v>100</v>
      </c>
      <c r="E18" s="93"/>
      <c r="F18" s="93"/>
      <c r="G18" s="93"/>
    </row>
    <row r="19" spans="2:11" ht="16.5" customHeight="1">
      <c r="B19" s="125" t="s">
        <v>168</v>
      </c>
      <c r="C19" s="107" t="s">
        <v>21</v>
      </c>
      <c r="D19" s="108">
        <v>0</v>
      </c>
      <c r="E19" s="94"/>
      <c r="F19" s="94"/>
      <c r="G19" s="94"/>
    </row>
    <row r="20" spans="2:11" ht="16.5" customHeight="1">
      <c r="B20" s="41"/>
      <c r="C20" s="42"/>
      <c r="D20" s="42"/>
      <c r="E20" s="133"/>
      <c r="F20" s="133"/>
      <c r="G20" s="133"/>
    </row>
    <row r="21" spans="2:11">
      <c r="B21" s="134"/>
    </row>
    <row r="22" spans="2:11">
      <c r="B22" s="96"/>
      <c r="C22" s="4"/>
      <c r="D22" s="4"/>
    </row>
    <row r="23" spans="2:11">
      <c r="B23" s="21" t="s">
        <v>253</v>
      </c>
      <c r="C23" s="22" t="s">
        <v>90</v>
      </c>
      <c r="D23" s="62">
        <v>3</v>
      </c>
      <c r="E23" s="227"/>
      <c r="F23" s="92"/>
      <c r="G23" s="92"/>
    </row>
    <row r="24" spans="2:11">
      <c r="B24" s="23" t="s">
        <v>254</v>
      </c>
      <c r="C24" s="24" t="s">
        <v>90</v>
      </c>
      <c r="D24" s="64">
        <v>26</v>
      </c>
      <c r="E24" s="228" t="s">
        <v>153</v>
      </c>
      <c r="F24" s="93"/>
      <c r="G24" s="172">
        <v>2015</v>
      </c>
    </row>
    <row r="25" spans="2:11">
      <c r="B25" s="23" t="s">
        <v>255</v>
      </c>
      <c r="C25" s="24" t="s">
        <v>90</v>
      </c>
      <c r="D25" s="64">
        <v>21</v>
      </c>
      <c r="E25" s="228"/>
      <c r="F25" s="93"/>
      <c r="G25" s="93"/>
    </row>
    <row r="26" spans="2:11">
      <c r="B26" s="95" t="s">
        <v>256</v>
      </c>
      <c r="C26" s="27" t="s">
        <v>90</v>
      </c>
      <c r="D26" s="66">
        <v>10</v>
      </c>
      <c r="E26" s="229"/>
      <c r="F26" s="94"/>
      <c r="G26" s="94"/>
    </row>
    <row r="27" spans="2:11">
      <c r="B27" s="96"/>
      <c r="C27" s="4"/>
      <c r="D27" s="4"/>
    </row>
    <row r="29" spans="2:11">
      <c r="B29" s="19" t="s">
        <v>319</v>
      </c>
    </row>
    <row r="30" spans="2:11">
      <c r="B30" s="19" t="s">
        <v>320</v>
      </c>
      <c r="D30" s="19" t="s">
        <v>210</v>
      </c>
      <c r="E30" s="245" t="s">
        <v>503</v>
      </c>
      <c r="F30" s="20" t="s">
        <v>170</v>
      </c>
      <c r="I30" s="175" t="s">
        <v>15</v>
      </c>
      <c r="J30" s="173" t="s">
        <v>16</v>
      </c>
      <c r="K30" s="173" t="s">
        <v>374</v>
      </c>
    </row>
    <row r="31" spans="2:11">
      <c r="B31" s="21" t="s">
        <v>325</v>
      </c>
      <c r="C31" s="22" t="s">
        <v>171</v>
      </c>
      <c r="D31" s="247">
        <v>4310</v>
      </c>
      <c r="E31" s="250">
        <v>1071.75</v>
      </c>
      <c r="F31" s="186">
        <v>3223</v>
      </c>
      <c r="G31">
        <v>1071.75</v>
      </c>
      <c r="I31" s="254" t="s">
        <v>153</v>
      </c>
      <c r="J31" s="200"/>
      <c r="K31" s="92"/>
    </row>
    <row r="32" spans="2:11">
      <c r="B32" s="23" t="s">
        <v>326</v>
      </c>
      <c r="C32" s="24" t="s">
        <v>171</v>
      </c>
      <c r="D32" s="171">
        <v>4780.5</v>
      </c>
      <c r="E32" s="251">
        <v>1453.5</v>
      </c>
      <c r="F32" s="248">
        <v>3316.5</v>
      </c>
      <c r="G32">
        <v>1453.5</v>
      </c>
      <c r="I32" s="255"/>
      <c r="J32" s="133"/>
      <c r="K32" s="93"/>
    </row>
    <row r="33" spans="2:11">
      <c r="B33" s="23" t="s">
        <v>327</v>
      </c>
      <c r="C33" s="24" t="s">
        <v>21</v>
      </c>
      <c r="D33" s="171">
        <v>33724</v>
      </c>
      <c r="E33" s="251">
        <v>23724</v>
      </c>
      <c r="F33" s="248">
        <v>10000</v>
      </c>
      <c r="G33">
        <v>23724</v>
      </c>
      <c r="I33" s="255"/>
      <c r="J33" s="133"/>
      <c r="K33" s="93"/>
    </row>
    <row r="34" spans="2:11">
      <c r="B34" s="23" t="s">
        <v>328</v>
      </c>
      <c r="C34" s="24" t="s">
        <v>171</v>
      </c>
      <c r="D34" s="171">
        <v>0</v>
      </c>
      <c r="E34" s="251">
        <v>0</v>
      </c>
      <c r="F34" s="248">
        <v>0</v>
      </c>
      <c r="G34">
        <v>0</v>
      </c>
      <c r="I34" s="255"/>
      <c r="J34" s="133"/>
      <c r="K34" s="93"/>
    </row>
    <row r="35" spans="2:11">
      <c r="B35" s="23" t="s">
        <v>329</v>
      </c>
      <c r="C35" s="24" t="s">
        <v>171</v>
      </c>
      <c r="D35" s="171">
        <v>335</v>
      </c>
      <c r="E35" s="251">
        <v>70</v>
      </c>
      <c r="F35" s="248">
        <v>265</v>
      </c>
      <c r="G35">
        <v>70</v>
      </c>
      <c r="I35" s="255"/>
      <c r="J35" s="133"/>
      <c r="K35" s="93"/>
    </row>
    <row r="36" spans="2:11">
      <c r="B36" s="23" t="s">
        <v>330</v>
      </c>
      <c r="C36" s="24" t="s">
        <v>171</v>
      </c>
      <c r="D36" s="171">
        <v>0</v>
      </c>
      <c r="E36" s="251">
        <v>0</v>
      </c>
      <c r="F36" s="171">
        <v>0</v>
      </c>
      <c r="G36" s="253">
        <v>0</v>
      </c>
      <c r="I36" s="255"/>
      <c r="J36" s="133"/>
      <c r="K36" s="93"/>
    </row>
    <row r="37" spans="2:11">
      <c r="B37" s="23" t="s">
        <v>331</v>
      </c>
      <c r="C37" s="24" t="s">
        <v>171</v>
      </c>
      <c r="D37" s="171">
        <v>0</v>
      </c>
      <c r="E37" s="251">
        <v>0</v>
      </c>
      <c r="F37" s="171">
        <v>0</v>
      </c>
      <c r="G37" s="253">
        <v>0</v>
      </c>
      <c r="I37" s="255"/>
      <c r="J37" s="133"/>
      <c r="K37" s="93">
        <v>2015</v>
      </c>
    </row>
    <row r="38" spans="2:11">
      <c r="B38" s="23" t="s">
        <v>160</v>
      </c>
      <c r="C38" s="24" t="s">
        <v>171</v>
      </c>
      <c r="D38" s="171">
        <v>0</v>
      </c>
      <c r="E38" s="251">
        <v>0</v>
      </c>
      <c r="F38" s="171">
        <v>0</v>
      </c>
      <c r="G38" s="253">
        <v>0</v>
      </c>
      <c r="I38" s="255"/>
      <c r="J38" s="133"/>
      <c r="K38" s="93"/>
    </row>
    <row r="39" spans="2:11">
      <c r="B39" s="23" t="s">
        <v>332</v>
      </c>
      <c r="C39" s="24" t="s">
        <v>171</v>
      </c>
      <c r="D39" s="171">
        <v>0</v>
      </c>
      <c r="E39" s="251">
        <v>0</v>
      </c>
      <c r="F39" s="171">
        <v>0</v>
      </c>
      <c r="G39" s="253">
        <v>0</v>
      </c>
      <c r="I39" s="255"/>
      <c r="J39" s="133"/>
      <c r="K39" s="93"/>
    </row>
    <row r="40" spans="2:11">
      <c r="B40" s="23" t="s">
        <v>333</v>
      </c>
      <c r="C40" s="24" t="s">
        <v>171</v>
      </c>
      <c r="D40" s="171">
        <v>0</v>
      </c>
      <c r="E40" s="251">
        <v>0</v>
      </c>
      <c r="F40" s="171">
        <v>0</v>
      </c>
      <c r="G40" s="253">
        <v>0</v>
      </c>
      <c r="I40" s="255"/>
      <c r="J40" s="133"/>
      <c r="K40" s="93"/>
    </row>
    <row r="41" spans="2:11">
      <c r="B41" s="95" t="s">
        <v>334</v>
      </c>
      <c r="C41" s="27" t="s">
        <v>171</v>
      </c>
      <c r="D41" s="249">
        <v>0</v>
      </c>
      <c r="E41" s="252">
        <v>0</v>
      </c>
      <c r="F41" s="249">
        <v>0</v>
      </c>
      <c r="G41" s="253">
        <v>0</v>
      </c>
      <c r="I41" s="255"/>
      <c r="J41" s="133"/>
      <c r="K41" s="93"/>
    </row>
    <row r="42" spans="2:11">
      <c r="B42" s="95"/>
      <c r="D42" s="19" t="s">
        <v>321</v>
      </c>
      <c r="E42" s="19" t="s">
        <v>503</v>
      </c>
      <c r="F42" s="111" t="s">
        <v>170</v>
      </c>
      <c r="G42" s="309" t="s">
        <v>322</v>
      </c>
      <c r="H42" s="310"/>
      <c r="I42" s="255"/>
      <c r="J42" s="133"/>
      <c r="K42" s="93"/>
    </row>
    <row r="43" spans="2:11">
      <c r="B43" s="109" t="s">
        <v>323</v>
      </c>
      <c r="C43" s="110" t="s">
        <v>324</v>
      </c>
      <c r="D43" s="54">
        <v>91279</v>
      </c>
      <c r="E43" s="246">
        <v>0</v>
      </c>
      <c r="F43" s="112">
        <v>5000</v>
      </c>
      <c r="G43" s="307">
        <v>86279</v>
      </c>
      <c r="H43" s="308"/>
      <c r="I43" s="256"/>
      <c r="J43" s="192"/>
      <c r="K43" s="94"/>
    </row>
    <row r="45" spans="2:11">
      <c r="B45" s="19" t="s">
        <v>398</v>
      </c>
    </row>
    <row r="46" spans="2:11">
      <c r="B46" s="21" t="s">
        <v>399</v>
      </c>
      <c r="C46" s="22" t="s">
        <v>90</v>
      </c>
      <c r="D46" s="62">
        <v>12</v>
      </c>
      <c r="E46" s="97"/>
      <c r="F46" s="97"/>
      <c r="G46" s="97"/>
    </row>
    <row r="47" spans="2:11">
      <c r="B47" s="23" t="s">
        <v>400</v>
      </c>
      <c r="C47" s="24" t="s">
        <v>90</v>
      </c>
      <c r="D47" s="64">
        <v>0</v>
      </c>
      <c r="E47" s="98"/>
      <c r="F47" s="98"/>
      <c r="G47" s="98"/>
    </row>
    <row r="48" spans="2:11">
      <c r="B48" s="23" t="s">
        <v>401</v>
      </c>
      <c r="C48" s="24" t="s">
        <v>90</v>
      </c>
      <c r="D48" s="64">
        <v>0</v>
      </c>
      <c r="E48" s="98"/>
      <c r="F48" s="98"/>
      <c r="G48" s="98"/>
    </row>
    <row r="49" spans="2:7">
      <c r="B49" s="23" t="s">
        <v>402</v>
      </c>
      <c r="C49" s="24" t="s">
        <v>90</v>
      </c>
      <c r="D49" s="64">
        <v>8500</v>
      </c>
      <c r="E49" s="98" t="s">
        <v>186</v>
      </c>
      <c r="F49" s="98"/>
      <c r="G49" s="98">
        <v>2015</v>
      </c>
    </row>
    <row r="50" spans="2:7">
      <c r="B50" s="23" t="s">
        <v>403</v>
      </c>
      <c r="C50" s="24" t="s">
        <v>90</v>
      </c>
      <c r="D50" s="64">
        <v>0</v>
      </c>
      <c r="E50" s="98"/>
      <c r="F50" s="98"/>
      <c r="G50" s="98"/>
    </row>
    <row r="51" spans="2:7">
      <c r="B51" s="23" t="s">
        <v>434</v>
      </c>
      <c r="C51" s="24" t="s">
        <v>90</v>
      </c>
      <c r="D51" s="64">
        <v>43000</v>
      </c>
      <c r="E51" s="98"/>
      <c r="F51" s="98"/>
      <c r="G51" s="98"/>
    </row>
    <row r="52" spans="2:7">
      <c r="B52" s="23" t="s">
        <v>418</v>
      </c>
      <c r="C52" s="24" t="s">
        <v>90</v>
      </c>
      <c r="D52" s="64">
        <v>0</v>
      </c>
      <c r="E52" s="98"/>
      <c r="F52" s="98"/>
      <c r="G52" s="98"/>
    </row>
    <row r="53" spans="2:7">
      <c r="B53" s="95" t="s">
        <v>404</v>
      </c>
      <c r="C53" s="27" t="s">
        <v>90</v>
      </c>
      <c r="D53" s="66">
        <v>0</v>
      </c>
      <c r="E53" s="99"/>
      <c r="F53" s="99"/>
      <c r="G53" s="99"/>
    </row>
  </sheetData>
  <mergeCells count="3">
    <mergeCell ref="I31:I43"/>
    <mergeCell ref="G43:H43"/>
    <mergeCell ref="G42:H42"/>
  </mergeCells>
  <pageMargins left="0.7" right="0.7" top="0.75" bottom="0.75" header="0.3" footer="0.3"/>
  <pageSetup scale="6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5"/>
  <sheetViews>
    <sheetView zoomScale="130" zoomScaleNormal="130" workbookViewId="0">
      <pane ySplit="2" topLeftCell="A18" activePane="bottomLeft" state="frozen"/>
      <selection pane="bottomLeft" activeCell="A34" sqref="A34"/>
    </sheetView>
  </sheetViews>
  <sheetFormatPr defaultRowHeight="15"/>
  <cols>
    <col min="1" max="1" width="55.7109375" customWidth="1"/>
    <col min="2" max="2" width="17.42578125" customWidth="1"/>
    <col min="4" max="4" width="2.140625" customWidth="1"/>
    <col min="5" max="5" width="21.7109375" bestFit="1" customWidth="1"/>
  </cols>
  <sheetData>
    <row r="2" spans="1:7">
      <c r="B2" s="19" t="s">
        <v>12</v>
      </c>
      <c r="C2" s="19" t="s">
        <v>44</v>
      </c>
      <c r="D2" s="19"/>
      <c r="E2" s="38" t="s">
        <v>15</v>
      </c>
      <c r="F2" s="1" t="s">
        <v>16</v>
      </c>
      <c r="G2" s="1" t="s">
        <v>374</v>
      </c>
    </row>
    <row r="3" spans="1:7" s="19" customFormat="1">
      <c r="A3" s="19" t="s">
        <v>103</v>
      </c>
      <c r="B3"/>
      <c r="C3"/>
      <c r="D3"/>
    </row>
    <row r="4" spans="1:7">
      <c r="A4" s="21" t="s">
        <v>378</v>
      </c>
      <c r="B4" s="22" t="s">
        <v>21</v>
      </c>
      <c r="C4" s="176">
        <v>3</v>
      </c>
      <c r="E4" s="92"/>
      <c r="F4" s="92"/>
      <c r="G4" s="92"/>
    </row>
    <row r="5" spans="1:7">
      <c r="A5" s="23" t="s">
        <v>383</v>
      </c>
      <c r="B5" s="24" t="s">
        <v>90</v>
      </c>
      <c r="C5" s="178">
        <v>146</v>
      </c>
      <c r="E5" s="93"/>
      <c r="F5" s="93"/>
      <c r="G5" s="150"/>
    </row>
    <row r="6" spans="1:7">
      <c r="A6" s="23" t="s">
        <v>384</v>
      </c>
      <c r="B6" s="24" t="s">
        <v>172</v>
      </c>
      <c r="C6" s="178">
        <v>692</v>
      </c>
      <c r="E6" s="93"/>
      <c r="F6" s="93"/>
      <c r="G6" s="93"/>
    </row>
    <row r="7" spans="1:7">
      <c r="A7" s="23" t="s">
        <v>413</v>
      </c>
      <c r="B7" s="24" t="s">
        <v>414</v>
      </c>
      <c r="C7" s="197">
        <v>70000</v>
      </c>
      <c r="E7" s="93"/>
      <c r="F7" s="93"/>
      <c r="G7" s="93"/>
    </row>
    <row r="8" spans="1:7">
      <c r="A8" s="23" t="s">
        <v>379</v>
      </c>
      <c r="B8" s="24" t="s">
        <v>90</v>
      </c>
      <c r="C8" s="188">
        <v>0</v>
      </c>
      <c r="E8" s="93"/>
      <c r="F8" s="93"/>
      <c r="G8" s="93"/>
    </row>
    <row r="9" spans="1:7">
      <c r="A9" s="23" t="s">
        <v>385</v>
      </c>
      <c r="B9" s="24" t="s">
        <v>172</v>
      </c>
      <c r="C9" s="188" t="s">
        <v>489</v>
      </c>
      <c r="E9" s="93"/>
      <c r="F9" s="93"/>
      <c r="G9" s="93"/>
    </row>
    <row r="10" spans="1:7">
      <c r="A10" s="23" t="s">
        <v>419</v>
      </c>
      <c r="B10" s="24" t="s">
        <v>172</v>
      </c>
      <c r="C10" s="188">
        <v>0</v>
      </c>
      <c r="E10" s="93"/>
      <c r="F10" s="93"/>
      <c r="G10" s="93"/>
    </row>
    <row r="11" spans="1:7">
      <c r="A11" s="23" t="s">
        <v>174</v>
      </c>
      <c r="B11" s="24" t="s">
        <v>21</v>
      </c>
      <c r="C11" s="188">
        <v>1</v>
      </c>
      <c r="E11" s="93"/>
      <c r="F11" s="93"/>
      <c r="G11" s="93"/>
    </row>
    <row r="12" spans="1:7">
      <c r="A12" s="23" t="s">
        <v>175</v>
      </c>
      <c r="B12" s="24" t="s">
        <v>90</v>
      </c>
      <c r="C12" s="188">
        <v>0</v>
      </c>
      <c r="E12" s="172" t="s">
        <v>173</v>
      </c>
      <c r="F12" s="172"/>
      <c r="G12" s="172">
        <v>2015</v>
      </c>
    </row>
    <row r="13" spans="1:7">
      <c r="A13" s="23" t="s">
        <v>176</v>
      </c>
      <c r="B13" s="24" t="s">
        <v>172</v>
      </c>
      <c r="C13" s="188">
        <v>0</v>
      </c>
      <c r="E13" s="93"/>
      <c r="F13" s="93"/>
      <c r="G13" s="93"/>
    </row>
    <row r="14" spans="1:7">
      <c r="A14" s="23" t="s">
        <v>177</v>
      </c>
      <c r="B14" s="24" t="s">
        <v>172</v>
      </c>
      <c r="C14" s="188">
        <v>12.35</v>
      </c>
      <c r="E14" s="93"/>
      <c r="F14" s="93"/>
      <c r="G14" s="93"/>
    </row>
    <row r="15" spans="1:7">
      <c r="A15" s="23" t="s">
        <v>178</v>
      </c>
      <c r="B15" s="24" t="s">
        <v>172</v>
      </c>
      <c r="C15" s="190" t="s">
        <v>495</v>
      </c>
      <c r="E15" s="93"/>
      <c r="F15" s="93"/>
      <c r="G15" s="93"/>
    </row>
    <row r="16" spans="1:7">
      <c r="A16" s="23" t="s">
        <v>179</v>
      </c>
      <c r="B16" s="24" t="s">
        <v>90</v>
      </c>
      <c r="C16" s="188">
        <v>2</v>
      </c>
      <c r="E16" s="93"/>
      <c r="F16" s="93"/>
      <c r="G16" s="93"/>
    </row>
    <row r="17" spans="1:7">
      <c r="A17" s="23" t="s">
        <v>397</v>
      </c>
      <c r="B17" s="24" t="s">
        <v>172</v>
      </c>
      <c r="C17" s="188">
        <v>4</v>
      </c>
      <c r="E17" s="93"/>
      <c r="F17" s="93"/>
      <c r="G17" s="93"/>
    </row>
    <row r="18" spans="1:7">
      <c r="A18" s="23" t="s">
        <v>381</v>
      </c>
      <c r="B18" s="24" t="s">
        <v>90</v>
      </c>
      <c r="C18" s="188">
        <v>9500</v>
      </c>
      <c r="E18" s="93"/>
      <c r="F18" s="93"/>
      <c r="G18" s="93"/>
    </row>
    <row r="19" spans="1:7">
      <c r="A19" s="23" t="s">
        <v>382</v>
      </c>
      <c r="B19" s="24" t="s">
        <v>90</v>
      </c>
      <c r="C19" s="190" t="s">
        <v>495</v>
      </c>
      <c r="E19" s="93"/>
      <c r="F19" s="93"/>
      <c r="G19" s="93"/>
    </row>
    <row r="20" spans="1:7" ht="14.25" customHeight="1">
      <c r="A20" s="23" t="s">
        <v>180</v>
      </c>
      <c r="B20" s="24" t="s">
        <v>21</v>
      </c>
      <c r="C20" s="188">
        <v>0</v>
      </c>
      <c r="E20" s="93"/>
      <c r="F20" s="93"/>
      <c r="G20" s="93"/>
    </row>
    <row r="21" spans="1:7" ht="14.25" customHeight="1">
      <c r="A21" s="23" t="s">
        <v>181</v>
      </c>
      <c r="B21" s="24" t="s">
        <v>90</v>
      </c>
      <c r="C21" s="188">
        <v>15</v>
      </c>
      <c r="E21" s="93"/>
      <c r="F21" s="93"/>
      <c r="G21" s="93"/>
    </row>
    <row r="22" spans="1:7">
      <c r="A22" s="23" t="s">
        <v>380</v>
      </c>
      <c r="B22" s="24" t="s">
        <v>90</v>
      </c>
      <c r="C22" s="188">
        <v>4</v>
      </c>
      <c r="E22" s="93"/>
      <c r="F22" s="93"/>
      <c r="G22" s="93"/>
    </row>
    <row r="23" spans="1:7">
      <c r="A23" s="154" t="s">
        <v>490</v>
      </c>
      <c r="B23" s="24" t="s">
        <v>172</v>
      </c>
      <c r="C23" s="190" t="s">
        <v>495</v>
      </c>
      <c r="E23" s="93"/>
      <c r="F23" s="93"/>
      <c r="G23" s="93"/>
    </row>
    <row r="24" spans="1:7">
      <c r="A24" s="95" t="s">
        <v>182</v>
      </c>
      <c r="B24" s="27" t="s">
        <v>183</v>
      </c>
      <c r="C24" s="189" t="s">
        <v>491</v>
      </c>
      <c r="E24" s="94"/>
      <c r="F24" s="94"/>
      <c r="G24" s="94"/>
    </row>
    <row r="25" spans="1:7">
      <c r="A25" s="4"/>
      <c r="B25" s="4"/>
      <c r="C25" s="177"/>
    </row>
  </sheetData>
  <pageMargins left="0.7" right="0.7" top="0.75" bottom="0.75" header="0.3" footer="0.3"/>
  <pageSetup paperSize="9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AA85"/>
  <sheetViews>
    <sheetView tabSelected="1" topLeftCell="A7" zoomScale="140" zoomScaleNormal="140" workbookViewId="0">
      <selection activeCell="B19" sqref="B19"/>
    </sheetView>
  </sheetViews>
  <sheetFormatPr defaultRowHeight="15"/>
  <cols>
    <col min="1" max="1" width="4.140625" customWidth="1"/>
    <col min="2" max="2" width="23" customWidth="1"/>
    <col min="3" max="3" width="13" customWidth="1"/>
    <col min="4" max="4" width="9.7109375" customWidth="1"/>
    <col min="5" max="5" width="16.140625" customWidth="1"/>
    <col min="6" max="6" width="12" customWidth="1"/>
    <col min="7" max="7" width="11.5703125" customWidth="1"/>
    <col min="8" max="8" width="15.7109375" customWidth="1"/>
    <col min="9" max="9" width="10.42578125" customWidth="1"/>
    <col min="10" max="14" width="8.5703125" customWidth="1"/>
    <col min="15" max="15" width="10.5703125" customWidth="1"/>
    <col min="16" max="16" width="15" customWidth="1"/>
    <col min="17" max="17" width="10.7109375" bestFit="1" customWidth="1"/>
    <col min="18" max="18" width="14.85546875" bestFit="1" customWidth="1"/>
    <col min="19" max="19" width="12.85546875" customWidth="1"/>
    <col min="20" max="20" width="10.7109375" bestFit="1" customWidth="1"/>
    <col min="21" max="21" width="14.85546875" bestFit="1" customWidth="1"/>
    <col min="22" max="22" width="8.5703125" customWidth="1"/>
    <col min="23" max="23" width="10.5703125" customWidth="1"/>
    <col min="24" max="24" width="14.85546875" bestFit="1" customWidth="1"/>
    <col min="25" max="25" width="10.7109375" bestFit="1" customWidth="1"/>
    <col min="26" max="26" width="14.85546875" bestFit="1" customWidth="1"/>
    <col min="27" max="27" width="17.7109375" customWidth="1"/>
    <col min="28" max="28" width="14.85546875" bestFit="1" customWidth="1"/>
  </cols>
  <sheetData>
    <row r="2" spans="2:24">
      <c r="B2" s="19" t="s">
        <v>103</v>
      </c>
    </row>
    <row r="3" spans="2:24" ht="38.25" customHeight="1">
      <c r="B3" s="276" t="s">
        <v>104</v>
      </c>
      <c r="C3" s="288" t="s">
        <v>105</v>
      </c>
      <c r="D3" s="288" t="s">
        <v>106</v>
      </c>
      <c r="E3" s="288" t="s">
        <v>107</v>
      </c>
      <c r="F3" s="288" t="s">
        <v>369</v>
      </c>
      <c r="G3" s="288" t="s">
        <v>370</v>
      </c>
      <c r="H3" s="299" t="s">
        <v>108</v>
      </c>
      <c r="I3" s="270" t="s">
        <v>407</v>
      </c>
      <c r="J3" s="271"/>
      <c r="K3" s="271"/>
      <c r="L3" s="271"/>
      <c r="M3" s="271"/>
      <c r="N3" s="272"/>
      <c r="O3" s="305" t="s">
        <v>416</v>
      </c>
      <c r="P3" s="303"/>
      <c r="Q3" s="273" t="s">
        <v>109</v>
      </c>
      <c r="R3" s="274"/>
      <c r="S3" s="274"/>
      <c r="T3" s="274"/>
      <c r="U3" s="274"/>
      <c r="V3" s="275"/>
    </row>
    <row r="4" spans="2:24" ht="38.25" customHeight="1">
      <c r="B4" s="298"/>
      <c r="C4" s="289"/>
      <c r="D4" s="289"/>
      <c r="E4" s="289"/>
      <c r="F4" s="289"/>
      <c r="G4" s="289"/>
      <c r="H4" s="299"/>
      <c r="I4" s="273" t="s">
        <v>406</v>
      </c>
      <c r="J4" s="275"/>
      <c r="K4" s="273" t="s">
        <v>415</v>
      </c>
      <c r="L4" s="275"/>
      <c r="M4" s="273" t="s">
        <v>110</v>
      </c>
      <c r="N4" s="275"/>
      <c r="O4" s="306"/>
      <c r="P4" s="304"/>
      <c r="Q4" s="300" t="s">
        <v>371</v>
      </c>
      <c r="R4" s="301"/>
      <c r="S4" s="302"/>
      <c r="T4" s="300" t="s">
        <v>372</v>
      </c>
      <c r="U4" s="301"/>
      <c r="V4" s="303"/>
      <c r="W4" s="4"/>
    </row>
    <row r="5" spans="2:24" ht="22.5" customHeight="1">
      <c r="B5" s="298"/>
      <c r="C5" s="289"/>
      <c r="D5" s="289"/>
      <c r="E5" s="289"/>
      <c r="F5" s="289"/>
      <c r="G5" s="289"/>
      <c r="H5" s="288"/>
      <c r="I5" s="276" t="s">
        <v>111</v>
      </c>
      <c r="J5" s="278" t="s">
        <v>112</v>
      </c>
      <c r="K5" s="276" t="s">
        <v>111</v>
      </c>
      <c r="L5" s="278" t="s">
        <v>113</v>
      </c>
      <c r="M5" s="276" t="s">
        <v>111</v>
      </c>
      <c r="N5" s="278" t="s">
        <v>112</v>
      </c>
      <c r="O5" s="276" t="s">
        <v>111</v>
      </c>
      <c r="P5" s="276" t="s">
        <v>112</v>
      </c>
      <c r="Q5" s="300" t="s">
        <v>373</v>
      </c>
      <c r="R5" s="302"/>
      <c r="S5" s="170"/>
      <c r="T5" s="300" t="s">
        <v>373</v>
      </c>
      <c r="U5" s="302"/>
      <c r="V5" s="304"/>
      <c r="W5" s="4"/>
    </row>
    <row r="6" spans="2:24" ht="38.25" customHeight="1">
      <c r="B6" s="298"/>
      <c r="C6" s="289"/>
      <c r="D6" s="289"/>
      <c r="E6" s="289"/>
      <c r="F6" s="289"/>
      <c r="G6" s="290"/>
      <c r="H6" s="288"/>
      <c r="I6" s="277"/>
      <c r="J6" s="279"/>
      <c r="K6" s="277"/>
      <c r="L6" s="279"/>
      <c r="M6" s="277"/>
      <c r="N6" s="279"/>
      <c r="O6" s="277"/>
      <c r="P6" s="277"/>
      <c r="Q6" s="69" t="s">
        <v>68</v>
      </c>
      <c r="R6" s="135" t="s">
        <v>69</v>
      </c>
      <c r="S6" s="113" t="s">
        <v>69</v>
      </c>
      <c r="T6" s="113" t="s">
        <v>68</v>
      </c>
      <c r="U6" s="135" t="s">
        <v>69</v>
      </c>
      <c r="V6" s="138" t="s">
        <v>69</v>
      </c>
    </row>
    <row r="7" spans="2:24" ht="37.5" customHeight="1">
      <c r="B7" s="148" t="s">
        <v>477</v>
      </c>
      <c r="C7" s="149" t="s">
        <v>237</v>
      </c>
      <c r="D7" s="71">
        <v>7600</v>
      </c>
      <c r="E7" s="149" t="s">
        <v>237</v>
      </c>
      <c r="F7" s="149">
        <v>3</v>
      </c>
      <c r="G7" s="149">
        <v>98</v>
      </c>
      <c r="H7" s="149">
        <v>10</v>
      </c>
      <c r="I7" s="71">
        <v>0</v>
      </c>
      <c r="J7" s="71">
        <v>0</v>
      </c>
      <c r="K7" s="71">
        <v>16</v>
      </c>
      <c r="L7" s="71">
        <v>12</v>
      </c>
      <c r="M7" s="71">
        <v>16</v>
      </c>
      <c r="N7" s="71">
        <v>12</v>
      </c>
      <c r="O7" s="71">
        <v>0</v>
      </c>
      <c r="P7" s="71">
        <v>0</v>
      </c>
      <c r="Q7" s="71">
        <v>3</v>
      </c>
      <c r="R7" s="71">
        <v>0</v>
      </c>
      <c r="S7" s="71">
        <v>0</v>
      </c>
      <c r="T7" s="71">
        <v>0</v>
      </c>
      <c r="U7" s="71">
        <v>0</v>
      </c>
      <c r="V7" s="72">
        <v>0</v>
      </c>
    </row>
    <row r="8" spans="2:24">
      <c r="B8" s="76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8"/>
    </row>
    <row r="9" spans="2:24">
      <c r="B9" s="79" t="s">
        <v>14</v>
      </c>
      <c r="C9" s="80" t="s">
        <v>0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2:24">
      <c r="B10" s="79" t="s">
        <v>15</v>
      </c>
      <c r="C10" s="81" t="s">
        <v>114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2:24">
      <c r="B11" s="79" t="s">
        <v>16</v>
      </c>
      <c r="C11" s="81">
        <v>2015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2:24">
      <c r="B12" s="79" t="s">
        <v>374</v>
      </c>
      <c r="C12" s="80"/>
    </row>
    <row r="15" spans="2:24">
      <c r="B15" s="82" t="s">
        <v>245</v>
      </c>
    </row>
    <row r="16" spans="2:24">
      <c r="B16" s="291" t="s">
        <v>104</v>
      </c>
      <c r="C16" s="273" t="s">
        <v>115</v>
      </c>
      <c r="D16" s="274"/>
      <c r="E16" s="274"/>
      <c r="F16" s="274"/>
      <c r="G16" s="274"/>
      <c r="H16" s="275"/>
    </row>
    <row r="17" spans="2:22">
      <c r="B17" s="292"/>
      <c r="C17" s="273" t="s">
        <v>116</v>
      </c>
      <c r="D17" s="274"/>
      <c r="E17" s="274"/>
      <c r="F17" s="274"/>
      <c r="G17" s="274"/>
      <c r="H17" s="275"/>
    </row>
    <row r="18" spans="2:22" ht="45.75" customHeight="1">
      <c r="B18" s="293"/>
      <c r="C18" s="131" t="s">
        <v>117</v>
      </c>
      <c r="D18" s="131" t="s">
        <v>118</v>
      </c>
      <c r="E18" s="131" t="s">
        <v>246</v>
      </c>
      <c r="F18" s="131" t="s">
        <v>247</v>
      </c>
      <c r="G18" s="131" t="s">
        <v>408</v>
      </c>
      <c r="H18" s="132" t="s">
        <v>119</v>
      </c>
    </row>
    <row r="19" spans="2:22">
      <c r="B19" s="70" t="s">
        <v>478</v>
      </c>
      <c r="C19" s="71">
        <v>0</v>
      </c>
      <c r="D19" s="71">
        <v>0</v>
      </c>
      <c r="E19" s="71">
        <v>0</v>
      </c>
      <c r="F19" s="71">
        <v>3</v>
      </c>
      <c r="G19" s="129">
        <v>0</v>
      </c>
      <c r="H19" s="72">
        <v>0</v>
      </c>
    </row>
    <row r="20" spans="2:22">
      <c r="B20" s="76"/>
      <c r="C20" s="77"/>
      <c r="D20" s="77"/>
      <c r="E20" s="77"/>
      <c r="F20" s="77"/>
      <c r="G20" s="130"/>
      <c r="H20" s="78"/>
    </row>
    <row r="21" spans="2:22">
      <c r="B21" s="79" t="s">
        <v>14</v>
      </c>
      <c r="C21" s="80" t="s">
        <v>0</v>
      </c>
      <c r="J21" s="4"/>
    </row>
    <row r="22" spans="2:22">
      <c r="B22" s="79" t="s">
        <v>15</v>
      </c>
      <c r="C22" s="81" t="s">
        <v>114</v>
      </c>
      <c r="D22" s="4"/>
      <c r="E22" s="4"/>
      <c r="F22" s="4"/>
      <c r="G22" s="4"/>
      <c r="H22" s="4"/>
      <c r="I22" s="4"/>
      <c r="J22" s="4"/>
    </row>
    <row r="23" spans="2:22">
      <c r="B23" s="79" t="s">
        <v>375</v>
      </c>
      <c r="C23" s="81">
        <v>2015</v>
      </c>
      <c r="D23" s="4"/>
      <c r="E23" s="4"/>
      <c r="F23" s="4"/>
      <c r="G23" s="4"/>
      <c r="H23" s="4"/>
      <c r="I23" s="4"/>
      <c r="J23" s="4"/>
    </row>
    <row r="24" spans="2:22">
      <c r="B24" s="79" t="s">
        <v>16</v>
      </c>
      <c r="C24" s="80"/>
    </row>
    <row r="28" spans="2:22">
      <c r="B28" s="19" t="s">
        <v>120</v>
      </c>
    </row>
    <row r="29" spans="2:22" ht="22.5" customHeight="1">
      <c r="B29" s="283" t="s">
        <v>104</v>
      </c>
      <c r="C29" s="270" t="s">
        <v>121</v>
      </c>
      <c r="D29" s="272"/>
      <c r="E29" s="270" t="s">
        <v>251</v>
      </c>
      <c r="F29" s="272"/>
      <c r="G29" s="271" t="s">
        <v>409</v>
      </c>
      <c r="H29" s="272"/>
      <c r="I29" s="270" t="s">
        <v>122</v>
      </c>
      <c r="J29" s="272"/>
      <c r="K29" s="270" t="s">
        <v>123</v>
      </c>
      <c r="L29" s="272"/>
      <c r="M29" s="270" t="s">
        <v>124</v>
      </c>
      <c r="N29" s="271"/>
      <c r="O29" s="270" t="s">
        <v>125</v>
      </c>
      <c r="P29" s="272"/>
      <c r="Q29" s="270" t="s">
        <v>126</v>
      </c>
      <c r="R29" s="271"/>
      <c r="S29" s="272"/>
      <c r="T29" s="270" t="s">
        <v>127</v>
      </c>
      <c r="U29" s="272"/>
      <c r="V29" s="4"/>
    </row>
    <row r="30" spans="2:22" ht="22.5" customHeight="1">
      <c r="B30" s="284"/>
      <c r="C30" s="83" t="s">
        <v>128</v>
      </c>
      <c r="D30" s="83" t="s">
        <v>129</v>
      </c>
      <c r="E30" s="83" t="s">
        <v>128</v>
      </c>
      <c r="F30" s="83" t="s">
        <v>129</v>
      </c>
      <c r="G30" s="83" t="s">
        <v>128</v>
      </c>
      <c r="H30" s="83" t="s">
        <v>129</v>
      </c>
      <c r="I30" s="83" t="s">
        <v>128</v>
      </c>
      <c r="J30" s="83" t="s">
        <v>129</v>
      </c>
      <c r="K30" s="83" t="s">
        <v>128</v>
      </c>
      <c r="L30" s="83" t="s">
        <v>129</v>
      </c>
      <c r="M30" s="83" t="s">
        <v>129</v>
      </c>
      <c r="N30" s="83" t="s">
        <v>128</v>
      </c>
      <c r="O30" s="83" t="s">
        <v>128</v>
      </c>
      <c r="P30" s="83" t="s">
        <v>129</v>
      </c>
      <c r="Q30" s="83" t="s">
        <v>128</v>
      </c>
      <c r="R30" s="83" t="s">
        <v>129</v>
      </c>
      <c r="S30" s="83" t="s">
        <v>129</v>
      </c>
      <c r="T30" s="83" t="s">
        <v>128</v>
      </c>
      <c r="U30" s="83" t="s">
        <v>129</v>
      </c>
    </row>
    <row r="31" spans="2:22">
      <c r="B31" s="70" t="s">
        <v>478</v>
      </c>
      <c r="C31" s="71">
        <v>3</v>
      </c>
      <c r="D31" s="71">
        <v>0</v>
      </c>
      <c r="E31" s="71">
        <v>1</v>
      </c>
      <c r="F31" s="71">
        <v>0</v>
      </c>
      <c r="G31" s="71">
        <v>0</v>
      </c>
      <c r="H31" s="71">
        <v>0</v>
      </c>
      <c r="I31" s="71">
        <v>1</v>
      </c>
      <c r="J31" s="71">
        <v>0</v>
      </c>
      <c r="K31" s="71">
        <v>1</v>
      </c>
      <c r="L31" s="71">
        <v>0</v>
      </c>
      <c r="M31" s="71">
        <v>0</v>
      </c>
      <c r="N31" s="71">
        <v>3</v>
      </c>
      <c r="O31" s="71">
        <v>2</v>
      </c>
      <c r="P31" s="71">
        <v>0</v>
      </c>
      <c r="Q31" s="71">
        <v>4</v>
      </c>
      <c r="R31" s="71">
        <v>0</v>
      </c>
      <c r="S31" s="71">
        <v>0</v>
      </c>
      <c r="T31" s="71">
        <v>1</v>
      </c>
      <c r="U31" s="72">
        <v>0</v>
      </c>
    </row>
    <row r="32" spans="2:22">
      <c r="B32" s="76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8"/>
    </row>
    <row r="33" spans="2:27">
      <c r="B33" s="79" t="s">
        <v>14</v>
      </c>
      <c r="C33" s="80" t="s">
        <v>0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2:27">
      <c r="B34" s="79" t="s">
        <v>15</v>
      </c>
      <c r="C34" s="81" t="s">
        <v>114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2:27">
      <c r="B35" s="79" t="s">
        <v>374</v>
      </c>
      <c r="C35" s="81">
        <v>2015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2:27">
      <c r="B36" s="79" t="s">
        <v>16</v>
      </c>
      <c r="C36" s="80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2:27">
      <c r="B37" s="2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2:27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2:27">
      <c r="B39" s="84" t="s">
        <v>130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2:27" ht="15" customHeight="1">
      <c r="B40" s="280" t="s">
        <v>104</v>
      </c>
      <c r="C40" s="270" t="s">
        <v>131</v>
      </c>
      <c r="D40" s="271"/>
      <c r="E40" s="271"/>
      <c r="F40" s="272"/>
      <c r="G40" s="276" t="s">
        <v>132</v>
      </c>
    </row>
    <row r="41" spans="2:27" ht="15" customHeight="1">
      <c r="B41" s="281"/>
      <c r="C41" s="288" t="s">
        <v>133</v>
      </c>
      <c r="D41" s="288" t="s">
        <v>134</v>
      </c>
      <c r="E41" s="288" t="s">
        <v>248</v>
      </c>
      <c r="F41" s="288" t="s">
        <v>249</v>
      </c>
      <c r="G41" s="298"/>
    </row>
    <row r="42" spans="2:27" ht="19.5" customHeight="1">
      <c r="B42" s="281"/>
      <c r="C42" s="289"/>
      <c r="D42" s="289"/>
      <c r="E42" s="289"/>
      <c r="F42" s="289"/>
      <c r="G42" s="298"/>
    </row>
    <row r="43" spans="2:27" ht="19.5" customHeight="1">
      <c r="B43" s="282"/>
      <c r="C43" s="290"/>
      <c r="D43" s="290"/>
      <c r="E43" s="290"/>
      <c r="F43" s="290"/>
      <c r="G43" s="277"/>
    </row>
    <row r="44" spans="2:27">
      <c r="B44" s="70" t="s">
        <v>478</v>
      </c>
      <c r="C44" s="71" t="s">
        <v>237</v>
      </c>
      <c r="D44" s="71" t="s">
        <v>240</v>
      </c>
      <c r="E44" s="71" t="s">
        <v>237</v>
      </c>
      <c r="F44" s="71" t="s">
        <v>240</v>
      </c>
      <c r="G44" s="72" t="s">
        <v>237</v>
      </c>
    </row>
    <row r="45" spans="2:27">
      <c r="B45" s="73"/>
      <c r="C45" s="74"/>
      <c r="D45" s="74"/>
      <c r="E45" s="74"/>
      <c r="F45" s="74"/>
      <c r="G45" s="75"/>
    </row>
    <row r="46" spans="2:27">
      <c r="B46" s="73"/>
      <c r="C46" s="74"/>
      <c r="D46" s="74"/>
      <c r="E46" s="74"/>
      <c r="F46" s="74"/>
      <c r="G46" s="75"/>
    </row>
    <row r="47" spans="2:27" s="4" customFormat="1">
      <c r="B47" s="76"/>
      <c r="C47" s="77"/>
      <c r="D47" s="77"/>
      <c r="E47" s="77"/>
      <c r="F47" s="77"/>
      <c r="G47" s="78"/>
    </row>
    <row r="48" spans="2:27">
      <c r="B48" s="79" t="s">
        <v>14</v>
      </c>
      <c r="C48" s="80" t="s">
        <v>0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2:27">
      <c r="B49" s="79" t="s">
        <v>15</v>
      </c>
      <c r="C49" s="81" t="s">
        <v>114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2:27">
      <c r="B50" s="79" t="s">
        <v>374</v>
      </c>
      <c r="C50" s="81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2:27">
      <c r="B51" s="79" t="s">
        <v>16</v>
      </c>
      <c r="C51" s="80">
        <v>2015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2:27">
      <c r="B52" s="85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2:27">
      <c r="B53" s="85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2:27" ht="15" customHeight="1">
      <c r="B54" s="280" t="s">
        <v>104</v>
      </c>
      <c r="C54" s="280" t="s">
        <v>376</v>
      </c>
      <c r="D54" s="280" t="s">
        <v>377</v>
      </c>
      <c r="E54" s="4"/>
      <c r="F54" s="4"/>
      <c r="G54" s="4"/>
      <c r="H54" s="4"/>
      <c r="I54" s="4"/>
      <c r="J54" s="4"/>
      <c r="K54" s="4"/>
    </row>
    <row r="55" spans="2:27" ht="15" customHeight="1">
      <c r="B55" s="281"/>
      <c r="C55" s="281"/>
      <c r="D55" s="281"/>
      <c r="E55" s="4"/>
      <c r="F55" s="4"/>
      <c r="G55" s="4"/>
      <c r="H55" s="4"/>
      <c r="I55" s="4"/>
      <c r="J55" s="4"/>
      <c r="K55" s="4"/>
    </row>
    <row r="56" spans="2:27">
      <c r="B56" s="281"/>
      <c r="C56" s="281"/>
      <c r="D56" s="281"/>
      <c r="E56" s="4"/>
      <c r="F56" s="4"/>
      <c r="G56" s="4"/>
      <c r="H56" s="4"/>
      <c r="I56" s="4"/>
      <c r="J56" s="4"/>
      <c r="K56" s="4"/>
    </row>
    <row r="57" spans="2:27">
      <c r="B57" s="282"/>
      <c r="C57" s="282"/>
      <c r="D57" s="282"/>
      <c r="E57" s="4"/>
      <c r="F57" s="4"/>
      <c r="G57" s="4"/>
      <c r="H57" s="4"/>
      <c r="I57" s="4"/>
      <c r="J57" s="4"/>
      <c r="K57" s="4"/>
    </row>
    <row r="58" spans="2:27">
      <c r="B58" s="70" t="s">
        <v>478</v>
      </c>
      <c r="C58" s="72" t="s">
        <v>237</v>
      </c>
      <c r="D58" s="122">
        <v>20</v>
      </c>
      <c r="E58" s="4"/>
      <c r="F58" s="4"/>
      <c r="G58" s="4"/>
      <c r="H58" s="4"/>
      <c r="I58" s="4"/>
      <c r="J58" s="4"/>
      <c r="K58" s="4"/>
    </row>
    <row r="59" spans="2:27">
      <c r="B59" s="73"/>
      <c r="C59" s="75"/>
      <c r="D59" s="123"/>
      <c r="E59" s="4"/>
      <c r="F59" s="4"/>
      <c r="G59" s="4"/>
      <c r="H59" s="4"/>
      <c r="I59" s="4"/>
      <c r="J59" s="4"/>
      <c r="K59" s="4"/>
    </row>
    <row r="60" spans="2:27">
      <c r="B60" s="76"/>
      <c r="C60" s="78"/>
      <c r="D60" s="124"/>
      <c r="E60" s="4"/>
      <c r="F60" s="4"/>
      <c r="G60" s="4"/>
      <c r="H60" s="4"/>
      <c r="I60" s="4"/>
      <c r="J60" s="4"/>
      <c r="K60" s="4"/>
    </row>
    <row r="61" spans="2:27">
      <c r="B61" s="79" t="s">
        <v>14</v>
      </c>
      <c r="C61" s="80" t="s">
        <v>0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2:27">
      <c r="B62" s="79" t="s">
        <v>15</v>
      </c>
      <c r="C62" s="81" t="s">
        <v>114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2:27">
      <c r="B63" s="79" t="s">
        <v>375</v>
      </c>
      <c r="C63" s="81">
        <v>2015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2:27">
      <c r="B64" s="79" t="s">
        <v>16</v>
      </c>
      <c r="C64" s="80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2:21">
      <c r="B65" s="85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2:21">
      <c r="B66" s="85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2:21">
      <c r="B67" s="85" t="s">
        <v>417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2:21">
      <c r="B68" s="19" t="s">
        <v>135</v>
      </c>
    </row>
    <row r="69" spans="2:21" ht="15" customHeight="1">
      <c r="B69" s="291" t="s">
        <v>104</v>
      </c>
      <c r="C69" s="285" t="s">
        <v>138</v>
      </c>
      <c r="D69" s="104" t="s">
        <v>136</v>
      </c>
      <c r="E69" s="105"/>
      <c r="F69" s="105"/>
      <c r="G69" s="294" t="s">
        <v>137</v>
      </c>
      <c r="H69" s="294"/>
      <c r="I69" s="294"/>
      <c r="J69" s="294"/>
      <c r="K69" s="4"/>
    </row>
    <row r="70" spans="2:21" ht="27.75" customHeight="1">
      <c r="B70" s="292"/>
      <c r="C70" s="286"/>
      <c r="D70" s="295" t="s">
        <v>139</v>
      </c>
      <c r="E70" s="295" t="s">
        <v>252</v>
      </c>
      <c r="F70" s="295" t="s">
        <v>250</v>
      </c>
      <c r="G70" s="295" t="s">
        <v>140</v>
      </c>
      <c r="H70" s="295" t="s">
        <v>141</v>
      </c>
      <c r="I70" s="295" t="s">
        <v>142</v>
      </c>
      <c r="J70" s="295" t="s">
        <v>143</v>
      </c>
    </row>
    <row r="71" spans="2:21" ht="27.75" customHeight="1">
      <c r="B71" s="292"/>
      <c r="C71" s="286"/>
      <c r="D71" s="296"/>
      <c r="E71" s="296"/>
      <c r="F71" s="296"/>
      <c r="G71" s="296"/>
      <c r="H71" s="296"/>
      <c r="I71" s="296"/>
      <c r="J71" s="296"/>
    </row>
    <row r="72" spans="2:21" ht="27.75" customHeight="1">
      <c r="B72" s="293"/>
      <c r="C72" s="287"/>
      <c r="D72" s="297"/>
      <c r="E72" s="297"/>
      <c r="F72" s="297"/>
      <c r="G72" s="297"/>
      <c r="H72" s="297"/>
      <c r="I72" s="297"/>
      <c r="J72" s="297"/>
    </row>
    <row r="73" spans="2:21">
      <c r="B73" s="86" t="s">
        <v>478</v>
      </c>
      <c r="C73" s="71"/>
      <c r="D73" s="71"/>
      <c r="E73" s="71"/>
      <c r="F73" s="71"/>
      <c r="G73" s="87"/>
      <c r="H73" s="71"/>
      <c r="I73" s="71"/>
      <c r="J73" s="72"/>
    </row>
    <row r="74" spans="2:21">
      <c r="B74" s="88"/>
      <c r="C74" s="74" t="s">
        <v>144</v>
      </c>
      <c r="D74" s="74">
        <v>8</v>
      </c>
      <c r="E74" s="74"/>
      <c r="F74" s="74"/>
      <c r="G74" s="89">
        <v>77.849999999999994</v>
      </c>
      <c r="H74" s="74">
        <v>82.74</v>
      </c>
      <c r="I74" s="74"/>
      <c r="J74" s="75">
        <v>78.5</v>
      </c>
    </row>
    <row r="75" spans="2:21">
      <c r="B75" s="88"/>
      <c r="C75" s="74" t="s">
        <v>145</v>
      </c>
      <c r="D75" s="74">
        <v>6</v>
      </c>
      <c r="E75" s="74"/>
      <c r="F75" s="74"/>
      <c r="G75" s="89"/>
      <c r="H75" s="74"/>
      <c r="I75" s="74"/>
      <c r="J75" s="75"/>
    </row>
    <row r="76" spans="2:21">
      <c r="B76" s="88"/>
      <c r="C76" s="74" t="s">
        <v>146</v>
      </c>
      <c r="D76" s="74">
        <v>0</v>
      </c>
      <c r="E76" s="74"/>
      <c r="F76" s="74"/>
      <c r="G76" s="89">
        <v>80.8</v>
      </c>
      <c r="H76" s="74">
        <v>71.180000000000007</v>
      </c>
      <c r="I76" s="74"/>
      <c r="J76" s="75">
        <v>81.92</v>
      </c>
    </row>
    <row r="77" spans="2:21">
      <c r="B77" s="88"/>
      <c r="C77" s="74" t="s">
        <v>147</v>
      </c>
      <c r="D77" s="74">
        <v>2</v>
      </c>
      <c r="E77" s="74"/>
      <c r="F77" s="74"/>
      <c r="G77" s="89">
        <v>77.55</v>
      </c>
      <c r="H77" s="74">
        <v>69.650000000000006</v>
      </c>
      <c r="I77" s="74"/>
      <c r="J77" s="75">
        <v>78.900000000000006</v>
      </c>
    </row>
    <row r="78" spans="2:21">
      <c r="B78" s="88"/>
      <c r="C78" s="74" t="s">
        <v>148</v>
      </c>
      <c r="D78" s="74">
        <v>5</v>
      </c>
      <c r="E78" s="74"/>
      <c r="F78" s="74">
        <v>2</v>
      </c>
      <c r="G78" s="89">
        <v>60.11</v>
      </c>
      <c r="H78" s="74">
        <v>52.58</v>
      </c>
      <c r="I78" s="74">
        <v>58.88</v>
      </c>
      <c r="J78" s="75">
        <v>59.2</v>
      </c>
    </row>
    <row r="79" spans="2:21">
      <c r="B79" s="88"/>
      <c r="C79" s="74" t="s">
        <v>149</v>
      </c>
      <c r="D79" s="74">
        <v>6</v>
      </c>
      <c r="E79" s="74"/>
      <c r="F79" s="74"/>
      <c r="G79" s="89">
        <v>60.74</v>
      </c>
      <c r="H79" s="74">
        <v>52.3</v>
      </c>
      <c r="I79" s="74">
        <v>63.07</v>
      </c>
      <c r="J79" s="75">
        <v>61.04</v>
      </c>
    </row>
    <row r="80" spans="2:21">
      <c r="B80" s="88"/>
      <c r="C80" s="74" t="s">
        <v>150</v>
      </c>
      <c r="D80" s="74"/>
      <c r="E80" s="74"/>
      <c r="F80" s="74"/>
      <c r="G80" s="89">
        <v>67.98</v>
      </c>
      <c r="H80" s="74">
        <v>62.1</v>
      </c>
      <c r="I80" s="74">
        <v>63.95</v>
      </c>
      <c r="J80" s="75">
        <v>70.099999999999994</v>
      </c>
    </row>
    <row r="81" spans="2:10">
      <c r="B81" s="90"/>
      <c r="C81" s="77"/>
      <c r="D81" s="77"/>
      <c r="E81" s="77"/>
      <c r="F81" s="77"/>
      <c r="G81" s="91"/>
      <c r="H81" s="77"/>
      <c r="I81" s="77"/>
      <c r="J81" s="78"/>
    </row>
    <row r="82" spans="2:10">
      <c r="B82" s="79" t="s">
        <v>14</v>
      </c>
      <c r="C82" s="80" t="s">
        <v>0</v>
      </c>
    </row>
    <row r="83" spans="2:10">
      <c r="B83" s="79" t="s">
        <v>15</v>
      </c>
      <c r="C83" s="81" t="s">
        <v>114</v>
      </c>
    </row>
    <row r="84" spans="2:10">
      <c r="B84" s="79" t="s">
        <v>374</v>
      </c>
      <c r="C84" s="81">
        <v>2015</v>
      </c>
    </row>
    <row r="85" spans="2:10">
      <c r="B85" s="79" t="s">
        <v>16</v>
      </c>
      <c r="C85" s="80"/>
    </row>
  </sheetData>
  <mergeCells count="59">
    <mergeCell ref="V4:V5"/>
    <mergeCell ref="O3:P4"/>
    <mergeCell ref="O5:O6"/>
    <mergeCell ref="P5:P6"/>
    <mergeCell ref="Q5:R5"/>
    <mergeCell ref="T5:U5"/>
    <mergeCell ref="T29:U29"/>
    <mergeCell ref="B16:B18"/>
    <mergeCell ref="E3:E6"/>
    <mergeCell ref="H3:H6"/>
    <mergeCell ref="Q3:V3"/>
    <mergeCell ref="K4:L4"/>
    <mergeCell ref="M4:N4"/>
    <mergeCell ref="B3:B6"/>
    <mergeCell ref="C3:C6"/>
    <mergeCell ref="D3:D6"/>
    <mergeCell ref="F3:F6"/>
    <mergeCell ref="G3:G6"/>
    <mergeCell ref="Q4:S4"/>
    <mergeCell ref="T4:U4"/>
    <mergeCell ref="I4:J4"/>
    <mergeCell ref="O29:P29"/>
    <mergeCell ref="C69:C72"/>
    <mergeCell ref="E41:E43"/>
    <mergeCell ref="F41:F43"/>
    <mergeCell ref="B69:B72"/>
    <mergeCell ref="G69:J69"/>
    <mergeCell ref="D70:D72"/>
    <mergeCell ref="E70:E72"/>
    <mergeCell ref="F70:F72"/>
    <mergeCell ref="B40:B43"/>
    <mergeCell ref="G40:G43"/>
    <mergeCell ref="C41:C43"/>
    <mergeCell ref="D41:D43"/>
    <mergeCell ref="G70:G72"/>
    <mergeCell ref="H70:H72"/>
    <mergeCell ref="I70:I72"/>
    <mergeCell ref="J70:J72"/>
    <mergeCell ref="B54:B57"/>
    <mergeCell ref="C54:C57"/>
    <mergeCell ref="D54:D57"/>
    <mergeCell ref="K29:L29"/>
    <mergeCell ref="B29:B30"/>
    <mergeCell ref="C29:D29"/>
    <mergeCell ref="C40:F40"/>
    <mergeCell ref="I29:J29"/>
    <mergeCell ref="Q29:S29"/>
    <mergeCell ref="I3:N3"/>
    <mergeCell ref="C16:H16"/>
    <mergeCell ref="C17:H17"/>
    <mergeCell ref="E29:F29"/>
    <mergeCell ref="G29:H29"/>
    <mergeCell ref="M29:N29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44:E47 C58:C60 C7:C8 E7:E8 G44:G47">
      <formula1>y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K124"/>
  <sheetViews>
    <sheetView topLeftCell="F1" zoomScale="160" zoomScaleNormal="160" workbookViewId="0">
      <pane ySplit="2" topLeftCell="A104" activePane="bottomLeft" state="frozen"/>
      <selection pane="bottomLeft" activeCell="K104" sqref="K104"/>
    </sheetView>
  </sheetViews>
  <sheetFormatPr defaultRowHeight="15"/>
  <cols>
    <col min="1" max="1" width="4.28515625" customWidth="1"/>
    <col min="2" max="2" width="46.140625" customWidth="1"/>
    <col min="3" max="3" width="9.28515625" customWidth="1"/>
    <col min="4" max="4" width="23.42578125" style="33" customWidth="1"/>
    <col min="5" max="5" width="1" hidden="1" customWidth="1"/>
    <col min="6" max="7" width="24.28515625" bestFit="1" customWidth="1"/>
    <col min="8" max="8" width="14.5703125" bestFit="1" customWidth="1"/>
    <col min="9" max="9" width="24.28515625" bestFit="1" customWidth="1"/>
  </cols>
  <sheetData>
    <row r="2" spans="2:8">
      <c r="C2" s="173" t="s">
        <v>12</v>
      </c>
      <c r="D2" s="173" t="s">
        <v>44</v>
      </c>
      <c r="E2" s="174"/>
      <c r="F2" s="175" t="s">
        <v>15</v>
      </c>
      <c r="G2" s="173" t="s">
        <v>16</v>
      </c>
      <c r="H2" s="173" t="s">
        <v>374</v>
      </c>
    </row>
    <row r="3" spans="2:8">
      <c r="B3" s="19" t="s">
        <v>184</v>
      </c>
      <c r="D3"/>
    </row>
    <row r="4" spans="2:8">
      <c r="B4" s="21" t="s">
        <v>387</v>
      </c>
      <c r="C4" s="22" t="s">
        <v>90</v>
      </c>
      <c r="D4" s="176">
        <v>3</v>
      </c>
      <c r="E4" s="177"/>
      <c r="F4" s="232"/>
      <c r="G4" s="233"/>
      <c r="H4" s="234"/>
    </row>
    <row r="5" spans="2:8">
      <c r="B5" s="23" t="s">
        <v>386</v>
      </c>
      <c r="C5" s="24" t="s">
        <v>189</v>
      </c>
      <c r="D5" s="178">
        <v>12.15</v>
      </c>
      <c r="E5" s="177"/>
      <c r="F5" s="235"/>
      <c r="G5" s="236"/>
      <c r="H5" s="237"/>
    </row>
    <row r="6" spans="2:8">
      <c r="B6" s="23" t="s">
        <v>187</v>
      </c>
      <c r="C6" s="24" t="s">
        <v>185</v>
      </c>
      <c r="D6" s="178">
        <v>3.7</v>
      </c>
      <c r="E6" s="177"/>
      <c r="F6" s="235"/>
      <c r="G6" s="236"/>
      <c r="H6" s="237"/>
    </row>
    <row r="7" spans="2:8">
      <c r="B7" s="23" t="s">
        <v>440</v>
      </c>
      <c r="C7" s="24" t="s">
        <v>90</v>
      </c>
      <c r="D7" s="178">
        <v>1</v>
      </c>
      <c r="E7" s="177"/>
      <c r="F7" s="235"/>
      <c r="G7" s="236"/>
      <c r="H7" s="237"/>
    </row>
    <row r="8" spans="2:8">
      <c r="B8" s="23" t="s">
        <v>188</v>
      </c>
      <c r="C8" s="24" t="s">
        <v>189</v>
      </c>
      <c r="D8" s="178">
        <v>2.5</v>
      </c>
      <c r="E8" s="177"/>
      <c r="F8" s="238" t="s">
        <v>186</v>
      </c>
      <c r="G8" s="236"/>
      <c r="H8" s="239">
        <v>2015</v>
      </c>
    </row>
    <row r="9" spans="2:8">
      <c r="B9" s="23" t="s">
        <v>190</v>
      </c>
      <c r="C9" s="24" t="s">
        <v>90</v>
      </c>
      <c r="D9" s="178">
        <v>1</v>
      </c>
      <c r="E9" s="177"/>
      <c r="F9" s="235"/>
      <c r="G9" s="236"/>
      <c r="H9" s="237"/>
    </row>
    <row r="10" spans="2:8">
      <c r="B10" s="23" t="s">
        <v>191</v>
      </c>
      <c r="C10" s="24" t="s">
        <v>192</v>
      </c>
      <c r="D10" s="178">
        <v>2.5</v>
      </c>
      <c r="E10" s="177"/>
      <c r="F10" s="235"/>
      <c r="G10" s="236"/>
      <c r="H10" s="237"/>
    </row>
    <row r="11" spans="2:8">
      <c r="B11" s="23" t="s">
        <v>388</v>
      </c>
      <c r="C11" s="24" t="s">
        <v>90</v>
      </c>
      <c r="D11" s="178">
        <v>0</v>
      </c>
      <c r="E11" s="177"/>
      <c r="F11" s="235"/>
      <c r="G11" s="236"/>
      <c r="H11" s="237"/>
    </row>
    <row r="12" spans="2:8">
      <c r="B12" s="126" t="s">
        <v>390</v>
      </c>
      <c r="C12" s="42" t="s">
        <v>90</v>
      </c>
      <c r="D12" s="179">
        <v>0</v>
      </c>
      <c r="E12" s="177"/>
      <c r="F12" s="235"/>
      <c r="G12" s="236"/>
      <c r="H12" s="237"/>
    </row>
    <row r="13" spans="2:8">
      <c r="B13" s="125" t="s">
        <v>389</v>
      </c>
      <c r="C13" s="107" t="s">
        <v>90</v>
      </c>
      <c r="D13" s="180">
        <v>0</v>
      </c>
      <c r="E13" s="177"/>
      <c r="F13" s="240"/>
      <c r="G13" s="241"/>
      <c r="H13" s="242"/>
    </row>
    <row r="14" spans="2:8">
      <c r="B14" s="41"/>
      <c r="C14" s="42"/>
      <c r="D14" s="10"/>
      <c r="F14" s="96"/>
    </row>
    <row r="15" spans="2:8">
      <c r="B15" s="33"/>
      <c r="D15"/>
    </row>
    <row r="16" spans="2:8">
      <c r="B16" s="34" t="s">
        <v>193</v>
      </c>
      <c r="D16"/>
    </row>
    <row r="17" spans="2:8">
      <c r="B17" s="21" t="s">
        <v>194</v>
      </c>
      <c r="C17" s="22"/>
      <c r="D17" s="186"/>
      <c r="F17" s="200"/>
      <c r="G17" s="92"/>
      <c r="H17" s="92"/>
    </row>
    <row r="18" spans="2:8">
      <c r="B18" s="25" t="s">
        <v>195</v>
      </c>
      <c r="C18" s="24" t="s">
        <v>192</v>
      </c>
      <c r="D18" s="187">
        <v>190.63799999999998</v>
      </c>
      <c r="F18" s="133"/>
      <c r="G18" s="93"/>
      <c r="H18" s="243"/>
    </row>
    <row r="19" spans="2:8">
      <c r="B19" s="25" t="s">
        <v>196</v>
      </c>
      <c r="C19" s="24" t="s">
        <v>192</v>
      </c>
      <c r="D19" s="187">
        <v>520.548</v>
      </c>
      <c r="F19" s="93"/>
      <c r="G19" s="93"/>
      <c r="H19" s="93"/>
    </row>
    <row r="20" spans="2:8">
      <c r="B20" s="23" t="s">
        <v>197</v>
      </c>
      <c r="C20" s="24"/>
      <c r="D20" s="188"/>
      <c r="F20" s="93"/>
      <c r="G20" s="93"/>
      <c r="H20" s="93"/>
    </row>
    <row r="21" spans="2:8">
      <c r="B21" s="25" t="s">
        <v>195</v>
      </c>
      <c r="C21" s="24" t="s">
        <v>192</v>
      </c>
      <c r="D21" s="188">
        <v>24.686500000000006</v>
      </c>
      <c r="F21" s="93"/>
      <c r="G21" s="93"/>
      <c r="H21" s="93"/>
    </row>
    <row r="22" spans="2:8">
      <c r="B22" s="25" t="s">
        <v>196</v>
      </c>
      <c r="C22" s="24" t="s">
        <v>192</v>
      </c>
      <c r="D22" s="188">
        <v>18.384</v>
      </c>
      <c r="F22" s="93"/>
      <c r="G22" s="93"/>
      <c r="H22" s="93"/>
    </row>
    <row r="23" spans="2:8">
      <c r="B23" s="23" t="s">
        <v>198</v>
      </c>
      <c r="C23" s="24" t="s">
        <v>192</v>
      </c>
      <c r="D23" s="188">
        <v>77.25200000000001</v>
      </c>
      <c r="F23" s="172" t="s">
        <v>186</v>
      </c>
      <c r="G23" s="93"/>
      <c r="H23" s="172">
        <v>2015</v>
      </c>
    </row>
    <row r="24" spans="2:8">
      <c r="B24" s="23" t="s">
        <v>199</v>
      </c>
      <c r="C24" s="24" t="s">
        <v>192</v>
      </c>
      <c r="D24" s="190" t="s">
        <v>495</v>
      </c>
      <c r="F24" s="93"/>
      <c r="G24" s="93"/>
      <c r="H24" s="93"/>
    </row>
    <row r="25" spans="2:8">
      <c r="B25" s="23" t="s">
        <v>200</v>
      </c>
      <c r="C25" s="24"/>
      <c r="D25" s="190" t="s">
        <v>495</v>
      </c>
      <c r="F25" s="93"/>
      <c r="G25" s="93"/>
      <c r="H25" s="93"/>
    </row>
    <row r="26" spans="2:8">
      <c r="B26" s="25" t="s">
        <v>201</v>
      </c>
      <c r="C26" s="24" t="s">
        <v>192</v>
      </c>
      <c r="D26" s="188">
        <v>10</v>
      </c>
      <c r="F26" s="93"/>
      <c r="G26" s="93"/>
      <c r="H26" s="93"/>
    </row>
    <row r="27" spans="2:8">
      <c r="B27" s="25" t="s">
        <v>202</v>
      </c>
      <c r="C27" s="24" t="s">
        <v>192</v>
      </c>
      <c r="D27" s="188">
        <v>4.5</v>
      </c>
      <c r="F27" s="93"/>
      <c r="G27" s="93"/>
      <c r="H27" s="93"/>
    </row>
    <row r="28" spans="2:8">
      <c r="B28" s="95" t="s">
        <v>203</v>
      </c>
      <c r="C28" s="27" t="s">
        <v>204</v>
      </c>
      <c r="D28" s="189">
        <v>1600</v>
      </c>
      <c r="F28" s="94"/>
      <c r="G28" s="94"/>
      <c r="H28" s="94"/>
    </row>
    <row r="29" spans="2:8">
      <c r="B29" s="4"/>
      <c r="D29"/>
    </row>
    <row r="30" spans="2:8">
      <c r="B30" s="45" t="s">
        <v>392</v>
      </c>
      <c r="D30"/>
    </row>
    <row r="31" spans="2:8">
      <c r="B31" s="21" t="s">
        <v>267</v>
      </c>
      <c r="C31" s="22"/>
      <c r="D31" s="13"/>
      <c r="F31" s="92"/>
      <c r="G31" s="92"/>
      <c r="H31" s="92"/>
    </row>
    <row r="32" spans="2:8">
      <c r="B32" s="25" t="s">
        <v>391</v>
      </c>
      <c r="C32" s="24" t="s">
        <v>90</v>
      </c>
      <c r="D32" s="178">
        <v>0</v>
      </c>
      <c r="F32" s="93"/>
      <c r="G32" s="93"/>
      <c r="H32" s="93"/>
    </row>
    <row r="33" spans="2:11">
      <c r="B33" s="25" t="s">
        <v>238</v>
      </c>
      <c r="C33" s="24" t="s">
        <v>90</v>
      </c>
      <c r="D33" s="178">
        <v>1</v>
      </c>
      <c r="F33" s="93"/>
      <c r="G33" s="93"/>
      <c r="H33" s="93"/>
    </row>
    <row r="34" spans="2:11">
      <c r="B34" s="25" t="s">
        <v>235</v>
      </c>
      <c r="C34" s="24" t="s">
        <v>90</v>
      </c>
      <c r="D34" s="178">
        <v>0</v>
      </c>
      <c r="F34" s="93"/>
      <c r="G34" s="93"/>
      <c r="H34" s="93"/>
    </row>
    <row r="35" spans="2:11">
      <c r="B35" s="23" t="s">
        <v>205</v>
      </c>
      <c r="C35" s="24" t="s">
        <v>90</v>
      </c>
      <c r="D35" s="178">
        <v>1</v>
      </c>
      <c r="F35" s="93" t="s">
        <v>186</v>
      </c>
      <c r="G35" s="93"/>
      <c r="H35" s="156">
        <v>2015</v>
      </c>
    </row>
    <row r="36" spans="2:11">
      <c r="B36" s="23" t="s">
        <v>206</v>
      </c>
      <c r="C36" s="24" t="s">
        <v>90</v>
      </c>
      <c r="D36" s="178">
        <v>0</v>
      </c>
      <c r="F36" s="93"/>
      <c r="G36" s="93"/>
      <c r="H36" s="93"/>
    </row>
    <row r="37" spans="2:11">
      <c r="B37" s="23" t="s">
        <v>207</v>
      </c>
      <c r="C37" s="24" t="s">
        <v>90</v>
      </c>
      <c r="D37" s="178">
        <v>1</v>
      </c>
      <c r="F37" s="93"/>
      <c r="G37" s="93"/>
      <c r="H37" s="93"/>
    </row>
    <row r="38" spans="2:11">
      <c r="B38" s="23" t="s">
        <v>266</v>
      </c>
      <c r="C38" s="24" t="s">
        <v>90</v>
      </c>
      <c r="D38" s="178">
        <v>1</v>
      </c>
      <c r="F38" s="93"/>
      <c r="G38" s="93"/>
      <c r="H38" s="93"/>
    </row>
    <row r="39" spans="2:11">
      <c r="B39" s="95" t="s">
        <v>208</v>
      </c>
      <c r="C39" s="27" t="s">
        <v>90</v>
      </c>
      <c r="D39" s="191">
        <v>0</v>
      </c>
      <c r="F39" s="94"/>
      <c r="G39" s="94"/>
      <c r="H39" s="94"/>
    </row>
    <row r="42" spans="2:11" ht="16.5" customHeight="1">
      <c r="B42" s="182" t="s">
        <v>335</v>
      </c>
      <c r="C42" s="185" t="s">
        <v>44</v>
      </c>
      <c r="D42" s="183" t="s">
        <v>209</v>
      </c>
      <c r="E42" s="184"/>
      <c r="F42" s="194" t="s">
        <v>210</v>
      </c>
      <c r="G42" s="195" t="s">
        <v>169</v>
      </c>
      <c r="H42" s="195" t="s">
        <v>170</v>
      </c>
      <c r="I42" s="140" t="s">
        <v>494</v>
      </c>
      <c r="J42" s="140" t="s">
        <v>16</v>
      </c>
      <c r="K42" s="196" t="s">
        <v>374</v>
      </c>
    </row>
    <row r="43" spans="2:11">
      <c r="B43" s="100" t="s">
        <v>211</v>
      </c>
      <c r="C43" s="22"/>
      <c r="D43" s="22"/>
      <c r="E43" s="315"/>
      <c r="F43" s="315"/>
      <c r="G43" s="22"/>
      <c r="H43" s="62"/>
      <c r="I43" s="92"/>
      <c r="J43" s="92"/>
      <c r="K43" s="92"/>
    </row>
    <row r="44" spans="2:11">
      <c r="B44" s="101" t="s">
        <v>212</v>
      </c>
      <c r="C44" s="24" t="s">
        <v>171</v>
      </c>
      <c r="D44" s="24">
        <v>170.22800000000001</v>
      </c>
      <c r="E44" s="312">
        <v>334892.109</v>
      </c>
      <c r="F44" s="312"/>
      <c r="G44" s="24">
        <v>333753.109</v>
      </c>
      <c r="H44" s="64">
        <v>240</v>
      </c>
      <c r="I44" s="93"/>
      <c r="J44" s="93"/>
      <c r="K44" s="93"/>
    </row>
    <row r="45" spans="2:11">
      <c r="B45" s="101" t="s">
        <v>213</v>
      </c>
      <c r="C45" s="24" t="s">
        <v>214</v>
      </c>
      <c r="D45" s="24">
        <v>16.530500000000004</v>
      </c>
      <c r="E45" s="312">
        <v>27038.28</v>
      </c>
      <c r="F45" s="312"/>
      <c r="G45" s="24">
        <f>E45-1000</f>
        <v>26038.28</v>
      </c>
      <c r="H45" s="64" t="s">
        <v>495</v>
      </c>
      <c r="I45" s="93"/>
      <c r="J45" s="93"/>
      <c r="K45" s="93"/>
    </row>
    <row r="46" spans="2:11">
      <c r="B46" s="101" t="s">
        <v>215</v>
      </c>
      <c r="C46" s="24" t="s">
        <v>214</v>
      </c>
      <c r="D46" s="24" t="s">
        <v>495</v>
      </c>
      <c r="E46" s="312"/>
      <c r="F46" s="312"/>
      <c r="G46" s="24" t="s">
        <v>495</v>
      </c>
      <c r="H46" s="64" t="s">
        <v>495</v>
      </c>
      <c r="I46" s="93"/>
      <c r="J46" s="93"/>
      <c r="K46" s="93"/>
    </row>
    <row r="47" spans="2:11">
      <c r="B47" s="101" t="s">
        <v>216</v>
      </c>
      <c r="C47" s="24" t="s">
        <v>214</v>
      </c>
      <c r="D47" s="24" t="s">
        <v>495</v>
      </c>
      <c r="E47" s="312"/>
      <c r="F47" s="312"/>
      <c r="G47" s="24" t="s">
        <v>495</v>
      </c>
      <c r="H47" s="64" t="s">
        <v>495</v>
      </c>
      <c r="I47" s="261"/>
      <c r="J47" s="93"/>
      <c r="K47" s="93"/>
    </row>
    <row r="48" spans="2:11">
      <c r="B48" s="101" t="s">
        <v>217</v>
      </c>
      <c r="C48" s="24" t="s">
        <v>214</v>
      </c>
      <c r="D48" s="24">
        <v>17.267000000000003</v>
      </c>
      <c r="E48" s="312">
        <v>12228.92</v>
      </c>
      <c r="F48" s="312"/>
      <c r="G48" s="24">
        <f>E48-536</f>
        <v>11692.92</v>
      </c>
      <c r="H48" s="64" t="s">
        <v>495</v>
      </c>
      <c r="I48" s="311"/>
      <c r="J48" s="93"/>
      <c r="K48" s="243"/>
    </row>
    <row r="49" spans="2:11">
      <c r="B49" s="101" t="s">
        <v>218</v>
      </c>
      <c r="C49" s="24" t="s">
        <v>214</v>
      </c>
      <c r="D49" s="24" t="s">
        <v>495</v>
      </c>
      <c r="E49" s="312" t="s">
        <v>495</v>
      </c>
      <c r="F49" s="312"/>
      <c r="G49" s="24" t="s">
        <v>495</v>
      </c>
      <c r="H49" s="64" t="s">
        <v>495</v>
      </c>
      <c r="I49" s="261"/>
      <c r="J49" s="244"/>
      <c r="K49" s="93"/>
    </row>
    <row r="50" spans="2:11">
      <c r="B50" s="101" t="s">
        <v>219</v>
      </c>
      <c r="C50" s="24" t="s">
        <v>214</v>
      </c>
      <c r="D50" s="24">
        <v>18.100000000000005</v>
      </c>
      <c r="E50" s="312">
        <v>21105.72</v>
      </c>
      <c r="F50" s="312"/>
      <c r="G50" s="24">
        <f>E50-122</f>
        <v>20983.72</v>
      </c>
      <c r="H50" s="64" t="s">
        <v>495</v>
      </c>
      <c r="I50" s="261"/>
      <c r="J50" s="244"/>
      <c r="K50" s="93"/>
    </row>
    <row r="51" spans="2:11">
      <c r="B51" s="14" t="s">
        <v>269</v>
      </c>
      <c r="C51" s="24"/>
      <c r="D51" s="24"/>
      <c r="E51" s="312"/>
      <c r="F51" s="312"/>
      <c r="G51" s="24"/>
      <c r="H51" s="64"/>
      <c r="I51" s="93"/>
      <c r="J51" s="244"/>
      <c r="K51" s="93"/>
    </row>
    <row r="52" spans="2:11">
      <c r="B52" s="101" t="s">
        <v>270</v>
      </c>
      <c r="C52" s="24" t="s">
        <v>214</v>
      </c>
      <c r="D52" s="24">
        <v>0.32</v>
      </c>
      <c r="E52" s="312">
        <v>170.5</v>
      </c>
      <c r="F52" s="312"/>
      <c r="G52" s="24">
        <f>E52-61</f>
        <v>109.5</v>
      </c>
      <c r="H52" s="64">
        <v>20</v>
      </c>
      <c r="I52" s="93"/>
      <c r="J52" s="244"/>
      <c r="K52" s="93"/>
    </row>
    <row r="53" spans="2:11">
      <c r="B53" s="101" t="s">
        <v>257</v>
      </c>
      <c r="C53" s="24" t="s">
        <v>214</v>
      </c>
      <c r="D53" s="24">
        <v>2.75</v>
      </c>
      <c r="E53" s="312">
        <v>717.5</v>
      </c>
      <c r="F53" s="312"/>
      <c r="G53" s="24">
        <f>E53-4</f>
        <v>713.5</v>
      </c>
      <c r="H53" s="64" t="s">
        <v>495</v>
      </c>
      <c r="I53" s="93"/>
      <c r="J53" s="244"/>
      <c r="K53" s="93"/>
    </row>
    <row r="54" spans="2:11">
      <c r="B54" s="101" t="s">
        <v>271</v>
      </c>
      <c r="C54" s="24" t="s">
        <v>214</v>
      </c>
      <c r="D54" s="24" t="s">
        <v>495</v>
      </c>
      <c r="E54" s="312"/>
      <c r="F54" s="312"/>
      <c r="G54" s="24" t="s">
        <v>495</v>
      </c>
      <c r="H54" s="64" t="s">
        <v>495</v>
      </c>
      <c r="I54" s="93"/>
      <c r="J54" s="244"/>
      <c r="K54" s="93"/>
    </row>
    <row r="55" spans="2:11">
      <c r="B55" s="101" t="s">
        <v>272</v>
      </c>
      <c r="C55" s="24" t="s">
        <v>214</v>
      </c>
      <c r="D55" s="24">
        <v>5.01</v>
      </c>
      <c r="E55" s="312">
        <v>4139.5870000000004</v>
      </c>
      <c r="F55" s="312"/>
      <c r="G55" s="24">
        <f>E55-73.5</f>
        <v>4066.0870000000004</v>
      </c>
      <c r="H55" s="64" t="s">
        <v>495</v>
      </c>
      <c r="I55" s="93"/>
      <c r="J55" s="244"/>
      <c r="K55" s="93"/>
    </row>
    <row r="56" spans="2:11">
      <c r="B56" s="101" t="s">
        <v>273</v>
      </c>
      <c r="C56" s="24" t="s">
        <v>214</v>
      </c>
      <c r="D56" s="24">
        <v>10.865</v>
      </c>
      <c r="E56" s="312">
        <v>3554.0309999999999</v>
      </c>
      <c r="F56" s="312"/>
      <c r="G56" s="24">
        <f>E56-52.6</f>
        <v>3501.431</v>
      </c>
      <c r="H56" s="64" t="s">
        <v>495</v>
      </c>
      <c r="I56" s="93" t="s">
        <v>186</v>
      </c>
      <c r="J56" s="244"/>
      <c r="K56" s="93">
        <v>2015</v>
      </c>
    </row>
    <row r="57" spans="2:11">
      <c r="B57" s="14" t="s">
        <v>274</v>
      </c>
      <c r="C57" s="24"/>
      <c r="D57" s="24"/>
      <c r="E57" s="312"/>
      <c r="F57" s="312"/>
      <c r="G57" s="24"/>
      <c r="H57" s="24"/>
      <c r="I57" s="93"/>
      <c r="J57" s="244"/>
      <c r="K57" s="93"/>
    </row>
    <row r="58" spans="2:11">
      <c r="B58" s="101" t="s">
        <v>441</v>
      </c>
      <c r="C58" s="24" t="s">
        <v>214</v>
      </c>
      <c r="D58" s="24" t="s">
        <v>495</v>
      </c>
      <c r="E58" s="312"/>
      <c r="F58" s="312"/>
      <c r="G58" s="24" t="s">
        <v>495</v>
      </c>
      <c r="H58" s="24" t="s">
        <v>495</v>
      </c>
      <c r="I58" s="93"/>
      <c r="J58" s="244"/>
      <c r="K58" s="93"/>
    </row>
    <row r="59" spans="2:11">
      <c r="B59" s="101" t="s">
        <v>275</v>
      </c>
      <c r="C59" s="24" t="s">
        <v>214</v>
      </c>
      <c r="D59" s="24">
        <v>3.133</v>
      </c>
      <c r="E59" s="312">
        <v>1795</v>
      </c>
      <c r="F59" s="312"/>
      <c r="G59" s="24">
        <f>E59-523</f>
        <v>1272</v>
      </c>
      <c r="H59" s="24">
        <v>520</v>
      </c>
      <c r="I59" s="93"/>
      <c r="J59" s="244"/>
      <c r="K59" s="93"/>
    </row>
    <row r="60" spans="2:11">
      <c r="B60" s="101" t="s">
        <v>276</v>
      </c>
      <c r="C60" s="24" t="s">
        <v>214</v>
      </c>
      <c r="D60" s="24" t="s">
        <v>495</v>
      </c>
      <c r="E60" s="312" t="s">
        <v>495</v>
      </c>
      <c r="F60" s="312"/>
      <c r="G60" s="24" t="s">
        <v>495</v>
      </c>
      <c r="H60" s="24" t="s">
        <v>495</v>
      </c>
      <c r="I60" s="93"/>
      <c r="J60" s="244"/>
      <c r="K60" s="93"/>
    </row>
    <row r="61" spans="2:11">
      <c r="B61" s="14" t="s">
        <v>299</v>
      </c>
      <c r="C61" s="24"/>
      <c r="D61" s="24"/>
      <c r="E61" s="312"/>
      <c r="F61" s="312"/>
      <c r="G61" s="24"/>
      <c r="H61" s="24"/>
      <c r="I61" s="93"/>
      <c r="J61" s="244"/>
      <c r="K61" s="93"/>
    </row>
    <row r="62" spans="2:11">
      <c r="B62" s="101" t="s">
        <v>300</v>
      </c>
      <c r="C62" s="24" t="s">
        <v>214</v>
      </c>
      <c r="D62" s="24">
        <v>15.28</v>
      </c>
      <c r="E62" s="312">
        <v>22965</v>
      </c>
      <c r="F62" s="312"/>
      <c r="G62" s="24">
        <f>E62-8411.667</f>
        <v>14553.333000000001</v>
      </c>
      <c r="H62" s="24">
        <v>4121.6670000000004</v>
      </c>
      <c r="I62" s="93"/>
      <c r="J62" s="244"/>
      <c r="K62" s="93"/>
    </row>
    <row r="63" spans="2:11">
      <c r="B63" s="101" t="s">
        <v>301</v>
      </c>
      <c r="C63" s="24" t="s">
        <v>214</v>
      </c>
      <c r="D63" s="24">
        <v>13</v>
      </c>
      <c r="E63" s="312" t="s">
        <v>495</v>
      </c>
      <c r="F63" s="312"/>
      <c r="G63" s="24" t="s">
        <v>495</v>
      </c>
      <c r="H63" s="24" t="s">
        <v>495</v>
      </c>
      <c r="I63" s="93"/>
      <c r="J63" s="244"/>
      <c r="K63" s="93"/>
    </row>
    <row r="64" spans="2:11">
      <c r="B64" s="14" t="s">
        <v>277</v>
      </c>
      <c r="C64" s="24"/>
      <c r="D64" s="24"/>
      <c r="E64" s="312"/>
      <c r="F64" s="312"/>
      <c r="G64" s="24"/>
      <c r="H64" s="24"/>
      <c r="I64" s="93"/>
      <c r="J64" s="244"/>
      <c r="K64" s="93"/>
    </row>
    <row r="65" spans="2:11">
      <c r="B65" s="101" t="s">
        <v>258</v>
      </c>
      <c r="C65" s="24" t="s">
        <v>214</v>
      </c>
      <c r="D65" s="24">
        <v>1.58</v>
      </c>
      <c r="E65" s="312">
        <v>1761.546</v>
      </c>
      <c r="F65" s="312"/>
      <c r="G65" s="24">
        <f>E65-31</f>
        <v>1730.546</v>
      </c>
      <c r="H65" s="24" t="s">
        <v>495</v>
      </c>
      <c r="I65" s="93"/>
      <c r="J65" s="244"/>
      <c r="K65" s="93"/>
    </row>
    <row r="66" spans="2:11">
      <c r="B66" s="101" t="s">
        <v>268</v>
      </c>
      <c r="C66" s="24" t="s">
        <v>214</v>
      </c>
      <c r="D66" s="24">
        <v>0.64</v>
      </c>
      <c r="E66" s="312">
        <v>372.04899999999998</v>
      </c>
      <c r="F66" s="312"/>
      <c r="G66" s="24">
        <f>E66-73</f>
        <v>299.04899999999998</v>
      </c>
      <c r="H66" s="24">
        <v>30</v>
      </c>
      <c r="I66" s="93"/>
      <c r="J66" s="244"/>
      <c r="K66" s="93"/>
    </row>
    <row r="67" spans="2:11">
      <c r="B67" s="101" t="s">
        <v>259</v>
      </c>
      <c r="C67" s="24" t="s">
        <v>214</v>
      </c>
      <c r="D67" s="24">
        <v>0.28499999999999998</v>
      </c>
      <c r="E67" s="312">
        <v>280</v>
      </c>
      <c r="F67" s="312"/>
      <c r="G67" s="24">
        <f>E67-10</f>
        <v>270</v>
      </c>
      <c r="H67" s="64" t="s">
        <v>495</v>
      </c>
      <c r="I67" s="93"/>
      <c r="J67" s="244"/>
      <c r="K67" s="93"/>
    </row>
    <row r="68" spans="2:11">
      <c r="B68" s="101" t="s">
        <v>393</v>
      </c>
      <c r="C68" s="24" t="s">
        <v>214</v>
      </c>
      <c r="D68" s="24">
        <v>0.68</v>
      </c>
      <c r="E68" s="312">
        <v>1634.61</v>
      </c>
      <c r="F68" s="312"/>
      <c r="G68" s="24">
        <f>E68-35</f>
        <v>1599.61</v>
      </c>
      <c r="H68" s="64" t="s">
        <v>495</v>
      </c>
      <c r="I68" s="93"/>
      <c r="J68" s="244"/>
      <c r="K68" s="93"/>
    </row>
    <row r="69" spans="2:11">
      <c r="B69" s="155" t="s">
        <v>492</v>
      </c>
      <c r="C69" s="24" t="s">
        <v>394</v>
      </c>
      <c r="D69" s="24">
        <v>7.49</v>
      </c>
      <c r="E69" s="312">
        <v>25484.95</v>
      </c>
      <c r="F69" s="312"/>
      <c r="G69" s="24">
        <f>E69-2280</f>
        <v>23204.95</v>
      </c>
      <c r="H69" s="64">
        <v>2115</v>
      </c>
      <c r="I69" s="93"/>
      <c r="J69" s="244"/>
      <c r="K69" s="93"/>
    </row>
    <row r="70" spans="2:11">
      <c r="B70" s="14" t="s">
        <v>220</v>
      </c>
      <c r="C70" s="24"/>
      <c r="D70" s="24"/>
      <c r="E70" s="312"/>
      <c r="F70" s="312"/>
      <c r="G70" s="24"/>
      <c r="H70" s="64"/>
      <c r="I70" s="93"/>
      <c r="J70" s="244"/>
      <c r="K70" s="93"/>
    </row>
    <row r="71" spans="2:11">
      <c r="B71" s="101" t="s">
        <v>278</v>
      </c>
      <c r="C71" s="24" t="s">
        <v>214</v>
      </c>
      <c r="D71" s="24">
        <v>0.17499999999999999</v>
      </c>
      <c r="E71" s="312">
        <v>8.25</v>
      </c>
      <c r="F71" s="312"/>
      <c r="G71" s="24">
        <v>8.2799999999999994</v>
      </c>
      <c r="H71" s="64" t="s">
        <v>495</v>
      </c>
      <c r="I71" s="93"/>
      <c r="J71" s="244"/>
      <c r="K71" s="93"/>
    </row>
    <row r="72" spans="2:11">
      <c r="B72" s="101" t="s">
        <v>260</v>
      </c>
      <c r="C72" s="24" t="s">
        <v>214</v>
      </c>
      <c r="D72" s="24">
        <v>1.5349999999999999</v>
      </c>
      <c r="E72" s="312">
        <v>2967.6979999999999</v>
      </c>
      <c r="F72" s="312"/>
      <c r="G72" s="24">
        <f>E72-H72</f>
        <v>2907.6979999999999</v>
      </c>
      <c r="H72" s="64">
        <v>60</v>
      </c>
      <c r="I72" s="93"/>
      <c r="J72" s="244"/>
      <c r="K72" s="93"/>
    </row>
    <row r="73" spans="2:11">
      <c r="B73" s="155" t="s">
        <v>493</v>
      </c>
      <c r="C73" s="24" t="s">
        <v>279</v>
      </c>
      <c r="D73" s="24">
        <v>2.96</v>
      </c>
      <c r="E73" s="312">
        <v>17988.96</v>
      </c>
      <c r="F73" s="312"/>
      <c r="G73" s="24">
        <f>E73-H73</f>
        <v>17270.293299999998</v>
      </c>
      <c r="H73" s="64">
        <v>718.66669999999999</v>
      </c>
      <c r="I73" s="93"/>
      <c r="J73" s="244"/>
      <c r="K73" s="93"/>
    </row>
    <row r="74" spans="2:11">
      <c r="B74" s="101" t="s">
        <v>280</v>
      </c>
      <c r="C74" s="24" t="s">
        <v>214</v>
      </c>
      <c r="D74" s="24">
        <v>1.06</v>
      </c>
      <c r="E74" s="312">
        <v>3380.12</v>
      </c>
      <c r="F74" s="312"/>
      <c r="G74" s="24">
        <f>E74-H74</f>
        <v>3103.12</v>
      </c>
      <c r="H74" s="64">
        <v>277</v>
      </c>
      <c r="I74" s="93"/>
      <c r="J74" s="244"/>
      <c r="K74" s="93"/>
    </row>
    <row r="75" spans="2:11">
      <c r="B75" s="101" t="s">
        <v>261</v>
      </c>
      <c r="C75" s="24" t="s">
        <v>214</v>
      </c>
      <c r="D75" s="24">
        <v>0.37</v>
      </c>
      <c r="E75" s="312">
        <v>711.5</v>
      </c>
      <c r="F75" s="312"/>
      <c r="G75" s="24">
        <f>E75-95</f>
        <v>616.5</v>
      </c>
      <c r="H75" s="64">
        <v>95</v>
      </c>
      <c r="I75" s="93"/>
      <c r="J75" s="244"/>
      <c r="K75" s="93"/>
    </row>
    <row r="76" spans="2:11">
      <c r="B76" s="101" t="s">
        <v>281</v>
      </c>
      <c r="C76" s="24" t="s">
        <v>214</v>
      </c>
      <c r="D76" s="24">
        <v>3.43</v>
      </c>
      <c r="E76" s="312">
        <v>11523.93</v>
      </c>
      <c r="F76" s="312"/>
      <c r="G76" s="24">
        <f>E76-H76</f>
        <v>10733.5967</v>
      </c>
      <c r="H76" s="64">
        <v>790.33330000000001</v>
      </c>
      <c r="I76" s="93"/>
      <c r="J76" s="244"/>
      <c r="K76" s="93"/>
    </row>
    <row r="77" spans="2:11">
      <c r="B77" s="101" t="s">
        <v>282</v>
      </c>
      <c r="C77" s="24" t="s">
        <v>214</v>
      </c>
      <c r="D77" s="24">
        <v>0.16</v>
      </c>
      <c r="E77" s="312">
        <v>372.7</v>
      </c>
      <c r="F77" s="312"/>
      <c r="G77" s="24">
        <v>372.7</v>
      </c>
      <c r="H77" s="64" t="s">
        <v>495</v>
      </c>
      <c r="I77" s="93"/>
      <c r="J77" s="244"/>
      <c r="K77" s="93"/>
    </row>
    <row r="78" spans="2:11">
      <c r="B78" s="101" t="s">
        <v>283</v>
      </c>
      <c r="C78" s="24" t="s">
        <v>214</v>
      </c>
      <c r="D78" s="24">
        <v>2.02</v>
      </c>
      <c r="E78" s="312">
        <v>6533.5</v>
      </c>
      <c r="F78" s="312"/>
      <c r="G78" s="24">
        <f>E78-538.8</f>
        <v>5994.7</v>
      </c>
      <c r="H78" s="64">
        <v>503</v>
      </c>
      <c r="I78" s="93"/>
      <c r="J78" s="244"/>
      <c r="K78" s="93"/>
    </row>
    <row r="79" spans="2:11">
      <c r="B79" s="101" t="s">
        <v>284</v>
      </c>
      <c r="C79" s="24" t="s">
        <v>214</v>
      </c>
      <c r="D79" s="24">
        <v>0.58499999999999996</v>
      </c>
      <c r="E79" s="312">
        <v>1016.94</v>
      </c>
      <c r="F79" s="312"/>
      <c r="G79" s="24">
        <f>E79-50.5</f>
        <v>966.44</v>
      </c>
      <c r="H79" s="64">
        <v>28</v>
      </c>
      <c r="I79" s="93"/>
      <c r="J79" s="244"/>
      <c r="K79" s="93"/>
    </row>
    <row r="80" spans="2:11">
      <c r="B80" s="101" t="s">
        <v>285</v>
      </c>
      <c r="C80" s="24" t="s">
        <v>214</v>
      </c>
      <c r="D80" s="24">
        <v>0.46500000000000002</v>
      </c>
      <c r="E80" s="312">
        <v>1109.5</v>
      </c>
      <c r="F80" s="312"/>
      <c r="G80" s="24">
        <f>E80-H80</f>
        <v>794.5</v>
      </c>
      <c r="H80" s="64">
        <v>315</v>
      </c>
      <c r="I80" s="93"/>
      <c r="J80" s="244"/>
      <c r="K80" s="93"/>
    </row>
    <row r="81" spans="2:11">
      <c r="B81" s="101" t="s">
        <v>286</v>
      </c>
      <c r="C81" s="24" t="s">
        <v>214</v>
      </c>
      <c r="D81" s="24">
        <v>0.2</v>
      </c>
      <c r="E81" s="312">
        <v>287.58</v>
      </c>
      <c r="F81" s="312"/>
      <c r="G81" s="24">
        <f>E81-H81</f>
        <v>51.579999999999984</v>
      </c>
      <c r="H81" s="64">
        <v>236</v>
      </c>
      <c r="I81" s="93"/>
      <c r="J81" s="244"/>
      <c r="K81" s="93"/>
    </row>
    <row r="82" spans="2:11">
      <c r="B82" s="101" t="s">
        <v>287</v>
      </c>
      <c r="C82" s="24" t="s">
        <v>214</v>
      </c>
      <c r="D82" s="24">
        <v>0.01</v>
      </c>
      <c r="E82" s="312">
        <v>30</v>
      </c>
      <c r="F82" s="312"/>
      <c r="G82" s="24">
        <v>30</v>
      </c>
      <c r="H82" s="64" t="s">
        <v>495</v>
      </c>
      <c r="I82" s="93"/>
      <c r="J82" s="244"/>
      <c r="K82" s="93"/>
    </row>
    <row r="83" spans="2:11">
      <c r="B83" s="101" t="s">
        <v>288</v>
      </c>
      <c r="C83" s="24" t="s">
        <v>214</v>
      </c>
      <c r="D83" s="24">
        <v>2.02</v>
      </c>
      <c r="E83" s="312">
        <v>5962.5</v>
      </c>
      <c r="F83" s="312"/>
      <c r="G83" s="24">
        <f>E83-H83</f>
        <v>4456.3670000000002</v>
      </c>
      <c r="H83" s="64">
        <v>1506.133</v>
      </c>
      <c r="I83" s="93"/>
      <c r="J83" s="244"/>
      <c r="K83" s="93"/>
    </row>
    <row r="84" spans="2:11">
      <c r="B84" s="101" t="s">
        <v>289</v>
      </c>
      <c r="C84" s="24" t="s">
        <v>214</v>
      </c>
      <c r="D84" s="24">
        <v>0.78</v>
      </c>
      <c r="E84" s="312">
        <v>1264</v>
      </c>
      <c r="F84" s="312"/>
      <c r="G84" s="24">
        <f>E84-H84</f>
        <v>1111.5</v>
      </c>
      <c r="H84" s="64">
        <v>152.5</v>
      </c>
      <c r="I84" s="93"/>
      <c r="J84" s="244"/>
      <c r="K84" s="93"/>
    </row>
    <row r="85" spans="2:11">
      <c r="B85" s="101" t="s">
        <v>290</v>
      </c>
      <c r="C85" s="24" t="s">
        <v>214</v>
      </c>
      <c r="D85" s="24">
        <v>0.61499999999999999</v>
      </c>
      <c r="E85" s="312">
        <v>3294.7829999999999</v>
      </c>
      <c r="F85" s="312"/>
      <c r="G85" s="24">
        <v>32984.783000000003</v>
      </c>
      <c r="H85" s="64" t="s">
        <v>495</v>
      </c>
      <c r="I85" s="93"/>
      <c r="J85" s="244"/>
      <c r="K85" s="93"/>
    </row>
    <row r="86" spans="2:11">
      <c r="B86" s="101" t="s">
        <v>291</v>
      </c>
      <c r="C86" s="24" t="s">
        <v>214</v>
      </c>
      <c r="D86" s="24">
        <v>1.625</v>
      </c>
      <c r="E86" s="312">
        <v>2630.5720000000001</v>
      </c>
      <c r="F86" s="312"/>
      <c r="G86" s="24">
        <f>E86-630.2</f>
        <v>2000.3720000000001</v>
      </c>
      <c r="H86" s="64">
        <v>552.5</v>
      </c>
      <c r="I86" s="93"/>
      <c r="J86" s="244"/>
      <c r="K86" s="93"/>
    </row>
    <row r="87" spans="2:11">
      <c r="B87" s="101" t="s">
        <v>292</v>
      </c>
      <c r="C87" s="24" t="s">
        <v>214</v>
      </c>
      <c r="D87" s="24">
        <v>6.7949999999999999</v>
      </c>
      <c r="E87" s="312">
        <v>6181</v>
      </c>
      <c r="F87" s="312"/>
      <c r="G87" s="24">
        <f>E87-H87</f>
        <v>4367</v>
      </c>
      <c r="H87" s="64">
        <v>1814</v>
      </c>
      <c r="I87" s="93"/>
      <c r="J87" s="244"/>
      <c r="K87" s="93"/>
    </row>
    <row r="88" spans="2:11">
      <c r="B88" s="101" t="s">
        <v>293</v>
      </c>
      <c r="C88" s="24" t="s">
        <v>214</v>
      </c>
      <c r="D88" s="24">
        <v>8.3529999999999998</v>
      </c>
      <c r="E88" s="312">
        <v>12980</v>
      </c>
      <c r="F88" s="312"/>
      <c r="G88" s="24">
        <f>E88-H88</f>
        <v>12089</v>
      </c>
      <c r="H88" s="64">
        <v>891</v>
      </c>
      <c r="I88" s="93"/>
      <c r="J88" s="244"/>
      <c r="K88" s="93"/>
    </row>
    <row r="89" spans="2:11">
      <c r="B89" s="101" t="s">
        <v>294</v>
      </c>
      <c r="C89" s="24" t="s">
        <v>214</v>
      </c>
      <c r="D89" s="24">
        <v>1.08</v>
      </c>
      <c r="E89" s="312">
        <v>7400</v>
      </c>
      <c r="F89" s="312"/>
      <c r="G89" s="24">
        <f>E89-H89</f>
        <v>7177</v>
      </c>
      <c r="H89" s="64">
        <v>223</v>
      </c>
      <c r="I89" s="93"/>
      <c r="J89" s="244"/>
      <c r="K89" s="93"/>
    </row>
    <row r="90" spans="2:11">
      <c r="B90" s="101" t="s">
        <v>295</v>
      </c>
      <c r="C90" s="24" t="s">
        <v>214</v>
      </c>
      <c r="D90" s="24">
        <v>0.105</v>
      </c>
      <c r="E90" s="312">
        <v>105</v>
      </c>
      <c r="F90" s="312"/>
      <c r="G90" s="24">
        <v>105</v>
      </c>
      <c r="H90" s="64" t="s">
        <v>495</v>
      </c>
      <c r="I90" s="93"/>
      <c r="J90" s="244"/>
      <c r="K90" s="93"/>
    </row>
    <row r="91" spans="2:11">
      <c r="B91" s="101" t="s">
        <v>296</v>
      </c>
      <c r="C91" s="24" t="s">
        <v>214</v>
      </c>
      <c r="D91" s="171" t="s">
        <v>495</v>
      </c>
      <c r="E91" s="312" t="s">
        <v>495</v>
      </c>
      <c r="F91" s="312"/>
      <c r="G91" s="24" t="s">
        <v>495</v>
      </c>
      <c r="H91" s="64" t="s">
        <v>495</v>
      </c>
      <c r="I91" s="93"/>
      <c r="J91" s="244"/>
      <c r="K91" s="93"/>
    </row>
    <row r="92" spans="2:11">
      <c r="B92" s="101" t="s">
        <v>297</v>
      </c>
      <c r="C92" s="24" t="s">
        <v>214</v>
      </c>
      <c r="D92" s="24">
        <v>0.2</v>
      </c>
      <c r="E92" s="312">
        <v>200.25</v>
      </c>
      <c r="F92" s="312"/>
      <c r="G92" s="24">
        <f>E92-H92</f>
        <v>30.75</v>
      </c>
      <c r="H92" s="64">
        <v>169.5</v>
      </c>
      <c r="I92" s="93"/>
      <c r="J92" s="244"/>
      <c r="K92" s="93"/>
    </row>
    <row r="93" spans="2:11">
      <c r="B93" s="106" t="s">
        <v>298</v>
      </c>
      <c r="C93" s="107" t="s">
        <v>214</v>
      </c>
      <c r="D93" s="107">
        <v>0.1</v>
      </c>
      <c r="E93" s="314">
        <v>237</v>
      </c>
      <c r="F93" s="314"/>
      <c r="G93" s="107">
        <f>E93-H93</f>
        <v>198.125</v>
      </c>
      <c r="H93" s="108">
        <v>38.875</v>
      </c>
      <c r="I93" s="94"/>
      <c r="J93" s="94"/>
      <c r="K93" s="94"/>
    </row>
    <row r="94" spans="2:11">
      <c r="D94"/>
    </row>
    <row r="95" spans="2:11">
      <c r="D95"/>
    </row>
    <row r="96" spans="2:11">
      <c r="B96" s="11" t="s">
        <v>221</v>
      </c>
      <c r="C96" s="22"/>
      <c r="D96" s="12" t="s">
        <v>318</v>
      </c>
      <c r="E96" s="313" t="s">
        <v>410</v>
      </c>
      <c r="F96" s="313"/>
      <c r="G96" s="12" t="s">
        <v>411</v>
      </c>
      <c r="H96" s="13" t="s">
        <v>412</v>
      </c>
      <c r="I96" s="140" t="s">
        <v>494</v>
      </c>
      <c r="J96" s="140" t="s">
        <v>16</v>
      </c>
      <c r="K96" s="196" t="s">
        <v>374</v>
      </c>
    </row>
    <row r="97" spans="2:11">
      <c r="B97" s="101" t="s">
        <v>262</v>
      </c>
      <c r="C97" s="24" t="s">
        <v>317</v>
      </c>
      <c r="D97" s="24">
        <v>25</v>
      </c>
      <c r="E97" s="312" t="s">
        <v>489</v>
      </c>
      <c r="F97" s="312"/>
      <c r="G97" s="24" t="s">
        <v>489</v>
      </c>
      <c r="H97" s="64" t="s">
        <v>489</v>
      </c>
      <c r="I97" s="92"/>
      <c r="J97" s="200"/>
      <c r="K97" s="92"/>
    </row>
    <row r="98" spans="2:11">
      <c r="B98" s="101" t="s">
        <v>302</v>
      </c>
      <c r="C98" s="24" t="s">
        <v>317</v>
      </c>
      <c r="D98" s="24">
        <v>2617</v>
      </c>
      <c r="E98" s="312">
        <v>36374.78</v>
      </c>
      <c r="F98" s="312"/>
      <c r="G98" s="24">
        <f>E98-H98</f>
        <v>100.20999999999913</v>
      </c>
      <c r="H98">
        <v>36274.57</v>
      </c>
      <c r="I98" s="93"/>
      <c r="J98" s="133"/>
      <c r="K98" s="93"/>
    </row>
    <row r="99" spans="2:11">
      <c r="B99" s="101" t="s">
        <v>303</v>
      </c>
      <c r="C99" s="24" t="s">
        <v>317</v>
      </c>
      <c r="D99" s="24">
        <v>810</v>
      </c>
      <c r="E99" s="312">
        <v>1636</v>
      </c>
      <c r="F99" s="312"/>
      <c r="G99" s="24">
        <f>E99-H99</f>
        <v>946</v>
      </c>
      <c r="H99" s="64">
        <v>690</v>
      </c>
      <c r="I99" s="93"/>
      <c r="J99" s="133"/>
      <c r="K99" s="93"/>
    </row>
    <row r="100" spans="2:11">
      <c r="B100" s="101" t="s">
        <v>304</v>
      </c>
      <c r="C100" s="24" t="s">
        <v>317</v>
      </c>
      <c r="D100" s="24">
        <v>1569</v>
      </c>
      <c r="E100" s="312">
        <v>446</v>
      </c>
      <c r="F100" s="312"/>
      <c r="G100" s="24">
        <v>446</v>
      </c>
      <c r="H100" s="64">
        <v>0</v>
      </c>
      <c r="I100" s="93"/>
      <c r="J100" s="133"/>
      <c r="K100" s="93"/>
    </row>
    <row r="101" spans="2:11">
      <c r="B101" s="101" t="s">
        <v>263</v>
      </c>
      <c r="C101" s="24" t="s">
        <v>317</v>
      </c>
      <c r="D101" s="24">
        <v>36</v>
      </c>
      <c r="E101" s="312">
        <v>0</v>
      </c>
      <c r="F101" s="312"/>
      <c r="G101" s="24" t="s">
        <v>495</v>
      </c>
      <c r="H101" s="64" t="s">
        <v>495</v>
      </c>
      <c r="I101" s="93"/>
      <c r="J101" s="133"/>
      <c r="K101" s="93"/>
    </row>
    <row r="102" spans="2:11">
      <c r="B102" s="101" t="s">
        <v>305</v>
      </c>
      <c r="C102" s="24" t="s">
        <v>317</v>
      </c>
      <c r="D102" s="24">
        <v>166</v>
      </c>
      <c r="E102" s="312">
        <v>3110</v>
      </c>
      <c r="F102" s="312"/>
      <c r="G102" s="24">
        <v>3110</v>
      </c>
      <c r="H102" s="64">
        <v>0</v>
      </c>
      <c r="I102" s="93"/>
      <c r="J102" s="133"/>
      <c r="K102" s="93"/>
    </row>
    <row r="103" spans="2:11">
      <c r="B103" s="101" t="s">
        <v>306</v>
      </c>
      <c r="C103" s="24" t="s">
        <v>317</v>
      </c>
      <c r="D103" s="24">
        <v>24</v>
      </c>
      <c r="E103" s="312">
        <v>45</v>
      </c>
      <c r="F103" s="312"/>
      <c r="G103" s="24">
        <v>45</v>
      </c>
      <c r="H103" s="64">
        <v>0</v>
      </c>
      <c r="I103" s="93"/>
      <c r="J103" s="133"/>
      <c r="K103" s="93"/>
    </row>
    <row r="104" spans="2:11">
      <c r="B104" s="101" t="s">
        <v>307</v>
      </c>
      <c r="C104" s="24" t="s">
        <v>317</v>
      </c>
      <c r="D104" s="24">
        <v>66</v>
      </c>
      <c r="E104" s="312" t="s">
        <v>495</v>
      </c>
      <c r="F104" s="312"/>
      <c r="G104" s="24" t="s">
        <v>495</v>
      </c>
      <c r="H104" s="64" t="s">
        <v>495</v>
      </c>
      <c r="I104" s="93"/>
      <c r="J104" s="133"/>
      <c r="K104" s="93"/>
    </row>
    <row r="105" spans="2:11">
      <c r="B105" s="101" t="s">
        <v>308</v>
      </c>
      <c r="C105" s="24" t="s">
        <v>317</v>
      </c>
      <c r="D105" s="24">
        <v>216</v>
      </c>
      <c r="E105" s="312">
        <v>21060</v>
      </c>
      <c r="F105" s="312"/>
      <c r="G105" s="24">
        <v>21060</v>
      </c>
      <c r="H105" s="64">
        <v>0</v>
      </c>
      <c r="I105" s="93"/>
      <c r="J105" s="133"/>
      <c r="K105" s="93"/>
    </row>
    <row r="106" spans="2:11">
      <c r="B106" s="101" t="s">
        <v>264</v>
      </c>
      <c r="C106" s="24" t="s">
        <v>317</v>
      </c>
      <c r="D106" s="24">
        <v>196</v>
      </c>
      <c r="E106" s="312">
        <v>1875</v>
      </c>
      <c r="F106" s="312"/>
      <c r="G106" s="24">
        <f>E106-H106</f>
        <v>1759</v>
      </c>
      <c r="H106" s="64">
        <v>116</v>
      </c>
      <c r="I106" s="93" t="s">
        <v>186</v>
      </c>
      <c r="J106" s="133"/>
      <c r="K106" s="93">
        <v>2015</v>
      </c>
    </row>
    <row r="107" spans="2:11">
      <c r="B107" s="101" t="s">
        <v>309</v>
      </c>
      <c r="C107" s="24" t="s">
        <v>317</v>
      </c>
      <c r="D107" s="24">
        <v>11</v>
      </c>
      <c r="E107" s="312">
        <v>45</v>
      </c>
      <c r="F107" s="312"/>
      <c r="G107" s="24">
        <v>11</v>
      </c>
      <c r="H107" s="64" t="s">
        <v>495</v>
      </c>
      <c r="I107" s="93"/>
      <c r="J107" s="133"/>
      <c r="K107" s="93"/>
    </row>
    <row r="108" spans="2:11">
      <c r="B108" s="101" t="s">
        <v>310</v>
      </c>
      <c r="C108" s="24" t="s">
        <v>317</v>
      </c>
      <c r="D108" s="24">
        <v>159</v>
      </c>
      <c r="E108" s="312">
        <v>13</v>
      </c>
      <c r="F108" s="312"/>
      <c r="G108" s="24">
        <v>13</v>
      </c>
      <c r="H108" s="64">
        <v>0</v>
      </c>
      <c r="I108" s="93"/>
      <c r="J108" s="133"/>
      <c r="K108" s="93"/>
    </row>
    <row r="109" spans="2:11">
      <c r="B109" s="101" t="s">
        <v>311</v>
      </c>
      <c r="C109" s="24" t="s">
        <v>317</v>
      </c>
      <c r="D109" s="24">
        <v>352</v>
      </c>
      <c r="E109" s="312">
        <v>8</v>
      </c>
      <c r="F109" s="312"/>
      <c r="G109" s="24">
        <v>8</v>
      </c>
      <c r="H109" s="64">
        <v>0</v>
      </c>
      <c r="I109" s="93"/>
      <c r="J109" s="133"/>
      <c r="K109" s="93"/>
    </row>
    <row r="110" spans="2:11">
      <c r="B110" s="101" t="s">
        <v>312</v>
      </c>
      <c r="C110" s="24" t="s">
        <v>317</v>
      </c>
      <c r="D110" s="24">
        <v>7</v>
      </c>
      <c r="E110" s="312" t="s">
        <v>495</v>
      </c>
      <c r="F110" s="312"/>
      <c r="G110" s="24" t="s">
        <v>495</v>
      </c>
      <c r="H110" s="64" t="s">
        <v>495</v>
      </c>
      <c r="I110" s="93"/>
      <c r="J110" s="133"/>
      <c r="K110" s="93"/>
    </row>
    <row r="111" spans="2:11">
      <c r="B111" s="101" t="s">
        <v>313</v>
      </c>
      <c r="C111" s="24" t="s">
        <v>317</v>
      </c>
      <c r="D111" s="24">
        <v>2091</v>
      </c>
      <c r="E111" s="312">
        <v>8885</v>
      </c>
      <c r="F111" s="312"/>
      <c r="G111" s="24">
        <f>E111-H111</f>
        <v>8710</v>
      </c>
      <c r="H111" s="64">
        <v>175</v>
      </c>
      <c r="I111" s="93"/>
      <c r="J111" s="133"/>
      <c r="K111" s="93"/>
    </row>
    <row r="112" spans="2:11">
      <c r="B112" s="101" t="s">
        <v>314</v>
      </c>
      <c r="C112" s="24" t="s">
        <v>317</v>
      </c>
      <c r="D112" s="24">
        <v>1735</v>
      </c>
      <c r="E112" s="312">
        <v>5205</v>
      </c>
      <c r="F112" s="312"/>
      <c r="G112" s="24">
        <v>5205</v>
      </c>
      <c r="H112" s="64" t="s">
        <v>495</v>
      </c>
      <c r="I112" s="93"/>
      <c r="J112" s="133"/>
      <c r="K112" s="261"/>
    </row>
    <row r="113" spans="2:11">
      <c r="B113" s="101" t="s">
        <v>315</v>
      </c>
      <c r="C113" s="24" t="s">
        <v>317</v>
      </c>
      <c r="D113" s="24">
        <v>48</v>
      </c>
      <c r="E113" s="312">
        <v>398</v>
      </c>
      <c r="F113" s="312"/>
      <c r="G113" s="24">
        <f>E113-H113</f>
        <v>368</v>
      </c>
      <c r="H113" s="64">
        <v>30</v>
      </c>
      <c r="I113" s="93"/>
      <c r="J113" s="133"/>
      <c r="K113" s="261"/>
    </row>
    <row r="114" spans="2:11">
      <c r="B114" s="101" t="s">
        <v>316</v>
      </c>
      <c r="C114" s="24" t="s">
        <v>317</v>
      </c>
      <c r="D114" s="24">
        <v>851</v>
      </c>
      <c r="E114" s="312">
        <v>274</v>
      </c>
      <c r="F114" s="312"/>
      <c r="G114" s="24">
        <f>E114-H114</f>
        <v>148</v>
      </c>
      <c r="H114" s="64">
        <v>126</v>
      </c>
      <c r="I114" s="93"/>
      <c r="J114" s="133"/>
      <c r="K114" s="261"/>
    </row>
    <row r="115" spans="2:11">
      <c r="B115" s="102" t="s">
        <v>265</v>
      </c>
      <c r="C115" s="107" t="s">
        <v>317</v>
      </c>
      <c r="D115" s="27" t="s">
        <v>495</v>
      </c>
      <c r="E115" s="314" t="s">
        <v>495</v>
      </c>
      <c r="F115" s="314"/>
      <c r="G115" s="27" t="s">
        <v>495</v>
      </c>
      <c r="H115" s="66" t="s">
        <v>495</v>
      </c>
      <c r="I115" s="94"/>
      <c r="J115" s="192"/>
      <c r="K115" s="262"/>
    </row>
    <row r="116" spans="2:11">
      <c r="D116"/>
    </row>
    <row r="117" spans="2:11">
      <c r="B117" s="84" t="s">
        <v>336</v>
      </c>
    </row>
    <row r="118" spans="2:11">
      <c r="B118" s="103" t="s">
        <v>222</v>
      </c>
      <c r="C118" s="22" t="s">
        <v>227</v>
      </c>
      <c r="D118" s="62" t="s">
        <v>495</v>
      </c>
      <c r="F118" s="92"/>
      <c r="G118" s="92"/>
      <c r="H118" s="92"/>
    </row>
    <row r="119" spans="2:11">
      <c r="B119" s="101" t="s">
        <v>223</v>
      </c>
      <c r="C119" s="24" t="s">
        <v>227</v>
      </c>
      <c r="D119" s="64" t="s">
        <v>495</v>
      </c>
      <c r="F119" s="93"/>
      <c r="G119" s="93"/>
      <c r="H119" s="93"/>
    </row>
    <row r="120" spans="2:11">
      <c r="B120" s="101" t="s">
        <v>224</v>
      </c>
      <c r="C120" s="24" t="s">
        <v>227</v>
      </c>
      <c r="D120" s="64" t="s">
        <v>495</v>
      </c>
      <c r="F120" s="93"/>
      <c r="G120" s="93"/>
      <c r="H120" s="93"/>
    </row>
    <row r="121" spans="2:11">
      <c r="B121" s="101" t="s">
        <v>225</v>
      </c>
      <c r="C121" s="24" t="s">
        <v>227</v>
      </c>
      <c r="D121" s="64" t="s">
        <v>495</v>
      </c>
      <c r="F121" s="172" t="s">
        <v>186</v>
      </c>
      <c r="G121" s="172"/>
      <c r="H121" s="172">
        <v>2015</v>
      </c>
    </row>
    <row r="122" spans="2:11">
      <c r="B122" s="101" t="s">
        <v>226</v>
      </c>
      <c r="C122" s="24" t="s">
        <v>227</v>
      </c>
      <c r="D122" s="64" t="s">
        <v>495</v>
      </c>
      <c r="F122" s="93"/>
      <c r="G122" s="93"/>
      <c r="H122" s="93"/>
    </row>
    <row r="123" spans="2:11">
      <c r="B123" s="127" t="s">
        <v>395</v>
      </c>
      <c r="C123" s="42" t="s">
        <v>227</v>
      </c>
      <c r="D123" s="128" t="s">
        <v>495</v>
      </c>
      <c r="F123" s="93"/>
      <c r="G123" s="93"/>
      <c r="H123" s="93"/>
    </row>
    <row r="124" spans="2:11">
      <c r="B124" s="102" t="s">
        <v>396</v>
      </c>
      <c r="C124" s="27" t="s">
        <v>227</v>
      </c>
      <c r="D124" s="66" t="s">
        <v>495</v>
      </c>
      <c r="F124" s="94"/>
      <c r="G124" s="94"/>
      <c r="H124" s="94"/>
    </row>
  </sheetData>
  <mergeCells count="73">
    <mergeCell ref="K112:K115"/>
    <mergeCell ref="E114:F114"/>
    <mergeCell ref="E115:F115"/>
    <mergeCell ref="E101:F101"/>
    <mergeCell ref="E102:F102"/>
    <mergeCell ref="E111:F111"/>
    <mergeCell ref="E112:F112"/>
    <mergeCell ref="E113:F113"/>
    <mergeCell ref="E105:F105"/>
    <mergeCell ref="E106:F106"/>
    <mergeCell ref="E107:F107"/>
    <mergeCell ref="E108:F108"/>
    <mergeCell ref="E109:F109"/>
    <mergeCell ref="E110:F110"/>
    <mergeCell ref="E104:F104"/>
    <mergeCell ref="E103:F103"/>
    <mergeCell ref="E79:F79"/>
    <mergeCell ref="E80:F80"/>
    <mergeCell ref="E81:F81"/>
    <mergeCell ref="E82:F82"/>
    <mergeCell ref="E73:F73"/>
    <mergeCell ref="E74:F74"/>
    <mergeCell ref="E75:F75"/>
    <mergeCell ref="E76:F76"/>
    <mergeCell ref="E77:F77"/>
    <mergeCell ref="E55:F55"/>
    <mergeCell ref="E83:F83"/>
    <mergeCell ref="E60:F60"/>
    <mergeCell ref="E64:F64"/>
    <mergeCell ref="E65:F65"/>
    <mergeCell ref="E66:F66"/>
    <mergeCell ref="E62:F62"/>
    <mergeCell ref="E63:F63"/>
    <mergeCell ref="E69:F69"/>
    <mergeCell ref="E61:F61"/>
    <mergeCell ref="E67:F67"/>
    <mergeCell ref="E68:F68"/>
    <mergeCell ref="E71:F71"/>
    <mergeCell ref="E70:F70"/>
    <mergeCell ref="E72:F72"/>
    <mergeCell ref="E78:F78"/>
    <mergeCell ref="E43:F43"/>
    <mergeCell ref="E44:F44"/>
    <mergeCell ref="E45:F45"/>
    <mergeCell ref="E46:F46"/>
    <mergeCell ref="E47:F47"/>
    <mergeCell ref="E88:F88"/>
    <mergeCell ref="E100:F100"/>
    <mergeCell ref="E97:F97"/>
    <mergeCell ref="E89:F89"/>
    <mergeCell ref="E90:F90"/>
    <mergeCell ref="E91:F91"/>
    <mergeCell ref="E92:F92"/>
    <mergeCell ref="E96:F96"/>
    <mergeCell ref="E93:F93"/>
    <mergeCell ref="E98:F98"/>
    <mergeCell ref="E99:F99"/>
    <mergeCell ref="I47:I50"/>
    <mergeCell ref="E84:F84"/>
    <mergeCell ref="E85:F85"/>
    <mergeCell ref="E86:F86"/>
    <mergeCell ref="E87:F87"/>
    <mergeCell ref="E50:F50"/>
    <mergeCell ref="E48:F48"/>
    <mergeCell ref="E49:F49"/>
    <mergeCell ref="E51:F51"/>
    <mergeCell ref="E56:F56"/>
    <mergeCell ref="E57:F57"/>
    <mergeCell ref="E58:F58"/>
    <mergeCell ref="E59:F59"/>
    <mergeCell ref="E52:F52"/>
    <mergeCell ref="E53:F53"/>
    <mergeCell ref="E54:F5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235</v>
      </c>
      <c r="C2" t="s">
        <v>236</v>
      </c>
      <c r="D2" t="s">
        <v>237</v>
      </c>
    </row>
    <row r="3" spans="2:4">
      <c r="B3" t="s">
        <v>238</v>
      </c>
      <c r="C3" t="s">
        <v>239</v>
      </c>
      <c r="D3" t="s">
        <v>240</v>
      </c>
    </row>
    <row r="4" spans="2:4">
      <c r="C4" t="s">
        <v>241</v>
      </c>
    </row>
    <row r="5" spans="2:4">
      <c r="C5" t="s">
        <v>242</v>
      </c>
    </row>
    <row r="6" spans="2:4">
      <c r="C6" t="s">
        <v>243</v>
      </c>
    </row>
    <row r="7" spans="2:4">
      <c r="C7" t="s">
        <v>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Livestock</vt:lpstr>
      <vt:lpstr>Forestry</vt:lpstr>
      <vt:lpstr>Education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2016-06-19T17:10:40Z</dcterms:modified>
</cp:coreProperties>
</file>